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la-my.sharepoint.com/personal/jchamorro_anla_gov_co1/Documents/ANLA/2022/6 Junio/PAAC/"/>
    </mc:Choice>
  </mc:AlternateContent>
  <xr:revisionPtr revIDLastSave="212" documentId="11_1E95288992C2B3417290962B698BFE08DAB95229" xr6:coauthVersionLast="47" xr6:coauthVersionMax="47" xr10:uidLastSave="{B46A8932-CDA6-4A1F-A80C-AF442F972060}"/>
  <bookViews>
    <workbookView xWindow="-120" yWindow="-120" windowWidth="20730" windowHeight="11160" firstSheet="3" activeTab="5" xr2:uid="{00000000-000D-0000-FFFF-FFFF00000000}"/>
  </bookViews>
  <sheets>
    <sheet name="Control de cambios" sheetId="7" r:id="rId1"/>
    <sheet name="1. MAPA RIESGOS CORRUPCIÓN" sheetId="1" r:id="rId2"/>
    <sheet name="2. RACIONALIZACIÓN TRÁMITES" sheetId="2" r:id="rId3"/>
    <sheet name="3. RENDICIÓN DE CUENTAS" sheetId="3" r:id="rId4"/>
    <sheet name="4. SERVICIO AL CIUDADANO" sheetId="4" r:id="rId5"/>
    <sheet name="5. TRANSPARENCIA Y ACCESO INFO" sheetId="5" r:id="rId6"/>
    <sheet name="6. ADICIONALES" sheetId="6" r:id="rId7"/>
  </sheets>
  <definedNames>
    <definedName name="_xlnm._FilterDatabase" localSheetId="4" hidden="1">'4. SERVICIO AL CIUDADANO'!$A$4:$AW$4</definedName>
    <definedName name="_xlnm._FilterDatabase" localSheetId="5" hidden="1">'5. TRANSPARENCIA Y ACCESO INFO'!$A$5:$AW$27</definedName>
    <definedName name="_xlnm._FilterDatabase" localSheetId="6" hidden="1">'6. ADICIONALES'!$A$4:$AW$16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22" i="3" l="1"/>
  <c r="AW22" i="3" s="1"/>
  <c r="AX22" i="3" s="1"/>
  <c r="AV23" i="3"/>
  <c r="AW23" i="3"/>
  <c r="AX23" i="3" s="1"/>
  <c r="M22" i="3"/>
  <c r="P22" i="3"/>
  <c r="M23" i="3"/>
  <c r="P23" i="3"/>
  <c r="S22" i="3"/>
  <c r="S23" i="3"/>
  <c r="V22" i="3"/>
  <c r="V23" i="3"/>
  <c r="Y22" i="3"/>
  <c r="Y23" i="3"/>
  <c r="AB22" i="3"/>
  <c r="AE22" i="3"/>
  <c r="AH22" i="3"/>
  <c r="AH23" i="3"/>
  <c r="AK22" i="3"/>
  <c r="AN22" i="3"/>
  <c r="AN23" i="3"/>
  <c r="AQ22" i="3"/>
  <c r="AQ23" i="3"/>
  <c r="AT22" i="3"/>
  <c r="AT23" i="3"/>
  <c r="AU22" i="3"/>
  <c r="AR22" i="3"/>
  <c r="AO22" i="3"/>
  <c r="AL22" i="3"/>
  <c r="AI22" i="3"/>
  <c r="AF22" i="3"/>
  <c r="AC22" i="3"/>
  <c r="Z22" i="3"/>
  <c r="AU13" i="3"/>
  <c r="AT6" i="6"/>
  <c r="AT7" i="6"/>
  <c r="AT8" i="6"/>
  <c r="AT9" i="6"/>
  <c r="AT10" i="6"/>
  <c r="AT11" i="6"/>
  <c r="AT12" i="6"/>
  <c r="AT13" i="6"/>
  <c r="AT14" i="6"/>
  <c r="AT15" i="6"/>
  <c r="AT16" i="6"/>
  <c r="AT5" i="6"/>
  <c r="I5" i="1"/>
  <c r="AK24" i="3"/>
  <c r="AN24" i="3"/>
  <c r="AQ24" i="3"/>
  <c r="AH24" i="3"/>
  <c r="M24" i="3"/>
  <c r="P24" i="3"/>
  <c r="S24" i="3"/>
  <c r="V24" i="3"/>
  <c r="Y24" i="3"/>
  <c r="AB24" i="3"/>
  <c r="AE24" i="3"/>
  <c r="AD16" i="5"/>
  <c r="AG16" i="5"/>
  <c r="AJ16" i="5"/>
  <c r="AD15" i="5"/>
  <c r="AG15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AU26" i="5"/>
  <c r="AU25" i="5"/>
  <c r="AA26" i="5"/>
  <c r="AA27" i="5"/>
  <c r="AU6" i="5"/>
  <c r="AV6" i="5" s="1"/>
  <c r="AW6" i="5" s="1"/>
  <c r="AU7" i="5"/>
  <c r="AU8" i="5"/>
  <c r="AU9" i="5"/>
  <c r="AU10" i="5"/>
  <c r="AU11" i="5"/>
  <c r="AU12" i="5"/>
  <c r="AU13" i="5"/>
  <c r="AU14" i="5"/>
  <c r="AU15" i="5"/>
  <c r="AU16" i="5"/>
  <c r="AU17" i="5"/>
  <c r="AU18" i="5"/>
  <c r="AU19" i="5"/>
  <c r="AU20" i="5"/>
  <c r="AU21" i="5"/>
  <c r="AU22" i="5"/>
  <c r="AU23" i="5"/>
  <c r="AU24" i="5"/>
  <c r="AU27" i="5"/>
  <c r="AT7" i="5"/>
  <c r="AT8" i="5"/>
  <c r="AV8" i="5" s="1"/>
  <c r="AW8" i="5" s="1"/>
  <c r="AT9" i="5"/>
  <c r="AT10" i="5"/>
  <c r="AT11" i="5"/>
  <c r="AV11" i="5" s="1"/>
  <c r="AW11" i="5" s="1"/>
  <c r="AT12" i="5"/>
  <c r="AV12" i="5" s="1"/>
  <c r="AW12" i="5" s="1"/>
  <c r="AT13" i="5"/>
  <c r="AT14" i="5"/>
  <c r="AT15" i="5"/>
  <c r="AT16" i="5"/>
  <c r="AT17" i="5"/>
  <c r="AT18" i="5"/>
  <c r="AT19" i="5"/>
  <c r="AT20" i="5"/>
  <c r="AV20" i="5" s="1"/>
  <c r="AW20" i="5" s="1"/>
  <c r="AT21" i="5"/>
  <c r="AT22" i="5"/>
  <c r="AT23" i="5"/>
  <c r="AT24" i="5"/>
  <c r="AV24" i="5" s="1"/>
  <c r="AW24" i="5" s="1"/>
  <c r="AT25" i="5"/>
  <c r="AT26" i="5"/>
  <c r="AT27" i="5"/>
  <c r="AT6" i="5"/>
  <c r="AV13" i="5"/>
  <c r="AW13" i="5" s="1"/>
  <c r="AV19" i="5"/>
  <c r="AW19" i="5" s="1"/>
  <c r="AS7" i="5"/>
  <c r="AS8" i="5"/>
  <c r="AS9" i="5"/>
  <c r="AS10" i="5"/>
  <c r="AS11" i="5"/>
  <c r="AS12" i="5"/>
  <c r="AS13" i="5"/>
  <c r="AS14" i="5"/>
  <c r="AS15" i="5"/>
  <c r="AS16" i="5"/>
  <c r="AS17" i="5"/>
  <c r="AS18" i="5"/>
  <c r="AS19" i="5"/>
  <c r="AS20" i="5"/>
  <c r="AS21" i="5"/>
  <c r="AS22" i="5"/>
  <c r="AS23" i="5"/>
  <c r="AS24" i="5"/>
  <c r="AS25" i="5"/>
  <c r="AP7" i="5"/>
  <c r="AP8" i="5"/>
  <c r="AP9" i="5"/>
  <c r="AP10" i="5"/>
  <c r="AP11" i="5"/>
  <c r="AP12" i="5"/>
  <c r="AP13" i="5"/>
  <c r="AP14" i="5"/>
  <c r="AP15" i="5"/>
  <c r="AP16" i="5"/>
  <c r="AP17" i="5"/>
  <c r="AP18" i="5"/>
  <c r="AP19" i="5"/>
  <c r="AP20" i="5"/>
  <c r="AP21" i="5"/>
  <c r="AP22" i="5"/>
  <c r="AP23" i="5"/>
  <c r="AP24" i="5"/>
  <c r="AP25" i="5"/>
  <c r="AM7" i="5"/>
  <c r="AM8" i="5"/>
  <c r="AM9" i="5"/>
  <c r="AM10" i="5"/>
  <c r="AM11" i="5"/>
  <c r="AM12" i="5"/>
  <c r="AM13" i="5"/>
  <c r="AM14" i="5"/>
  <c r="AM15" i="5"/>
  <c r="AM16" i="5"/>
  <c r="AM17" i="5"/>
  <c r="AM18" i="5"/>
  <c r="AM19" i="5"/>
  <c r="AM20" i="5"/>
  <c r="AM21" i="5"/>
  <c r="AM22" i="5"/>
  <c r="AM23" i="5"/>
  <c r="AM24" i="5"/>
  <c r="AM25" i="5"/>
  <c r="AJ7" i="5"/>
  <c r="AJ8" i="5"/>
  <c r="AJ9" i="5"/>
  <c r="AJ10" i="5"/>
  <c r="AJ11" i="5"/>
  <c r="AJ12" i="5"/>
  <c r="AJ13" i="5"/>
  <c r="AJ14" i="5"/>
  <c r="AJ15" i="5"/>
  <c r="AJ17" i="5"/>
  <c r="AJ18" i="5"/>
  <c r="AJ19" i="5"/>
  <c r="AJ20" i="5"/>
  <c r="AJ21" i="5"/>
  <c r="AJ22" i="5"/>
  <c r="AJ23" i="5"/>
  <c r="AJ24" i="5"/>
  <c r="AJ25" i="5"/>
  <c r="AG7" i="5"/>
  <c r="AG8" i="5"/>
  <c r="AG9" i="5"/>
  <c r="AG10" i="5"/>
  <c r="AG11" i="5"/>
  <c r="AG12" i="5"/>
  <c r="AG13" i="5"/>
  <c r="AG14" i="5"/>
  <c r="AG17" i="5"/>
  <c r="AG18" i="5"/>
  <c r="AG19" i="5"/>
  <c r="AG20" i="5"/>
  <c r="AG21" i="5"/>
  <c r="AG22" i="5"/>
  <c r="AG23" i="5"/>
  <c r="AG24" i="5"/>
  <c r="AG25" i="5"/>
  <c r="AD7" i="5"/>
  <c r="AD8" i="5"/>
  <c r="AD9" i="5"/>
  <c r="AD10" i="5"/>
  <c r="AD11" i="5"/>
  <c r="AD12" i="5"/>
  <c r="AD13" i="5"/>
  <c r="AD14" i="5"/>
  <c r="AD17" i="5"/>
  <c r="AD18" i="5"/>
  <c r="AD19" i="5"/>
  <c r="AD20" i="5"/>
  <c r="AD21" i="5"/>
  <c r="AD22" i="5"/>
  <c r="AD23" i="5"/>
  <c r="AD24" i="5"/>
  <c r="AD25" i="5"/>
  <c r="AA7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X7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AD26" i="5" s="1"/>
  <c r="AG26" i="5" s="1"/>
  <c r="AJ26" i="5" s="1"/>
  <c r="AM26" i="5" s="1"/>
  <c r="AP26" i="5" s="1"/>
  <c r="AS26" i="5" s="1"/>
  <c r="X27" i="5"/>
  <c r="U7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AU5" i="4"/>
  <c r="AU6" i="4"/>
  <c r="AU7" i="4"/>
  <c r="AU8" i="4"/>
  <c r="AU9" i="4"/>
  <c r="AU10" i="4"/>
  <c r="AU11" i="4"/>
  <c r="AU12" i="4"/>
  <c r="AU13" i="4"/>
  <c r="AU14" i="4"/>
  <c r="AU15" i="4"/>
  <c r="AU16" i="4"/>
  <c r="AU17" i="4"/>
  <c r="AU18" i="4"/>
  <c r="AU19" i="4"/>
  <c r="AT6" i="4"/>
  <c r="AV6" i="4" s="1"/>
  <c r="AW6" i="4" s="1"/>
  <c r="AT7" i="4"/>
  <c r="AT8" i="4"/>
  <c r="AT9" i="4"/>
  <c r="AV9" i="4" s="1"/>
  <c r="AW9" i="4" s="1"/>
  <c r="AT10" i="4"/>
  <c r="AV10" i="4" s="1"/>
  <c r="AW10" i="4" s="1"/>
  <c r="AT11" i="4"/>
  <c r="AT12" i="4"/>
  <c r="AT13" i="4"/>
  <c r="AV13" i="4" s="1"/>
  <c r="AW13" i="4" s="1"/>
  <c r="AT14" i="4"/>
  <c r="AV14" i="4" s="1"/>
  <c r="AW14" i="4" s="1"/>
  <c r="AT15" i="4"/>
  <c r="AT16" i="4"/>
  <c r="AT17" i="4"/>
  <c r="AV17" i="4" s="1"/>
  <c r="AW17" i="4" s="1"/>
  <c r="AT18" i="4"/>
  <c r="AT19" i="4"/>
  <c r="AT5" i="4"/>
  <c r="AT24" i="3"/>
  <c r="AT25" i="3"/>
  <c r="AT26" i="3"/>
  <c r="AT10" i="3"/>
  <c r="AT11" i="3"/>
  <c r="AT12" i="3"/>
  <c r="AT13" i="3"/>
  <c r="AT14" i="3"/>
  <c r="AT15" i="3"/>
  <c r="AT16" i="3"/>
  <c r="AT17" i="3"/>
  <c r="AT18" i="3"/>
  <c r="AT19" i="3"/>
  <c r="AT20" i="3"/>
  <c r="AT21" i="3"/>
  <c r="AV10" i="3"/>
  <c r="AV11" i="3"/>
  <c r="AV12" i="3"/>
  <c r="AV13" i="3"/>
  <c r="AV14" i="3"/>
  <c r="AV15" i="3"/>
  <c r="AV16" i="3"/>
  <c r="AV17" i="3"/>
  <c r="AV18" i="3"/>
  <c r="AV19" i="3"/>
  <c r="AV20" i="3"/>
  <c r="AV21" i="3"/>
  <c r="AV24" i="3"/>
  <c r="AV25" i="3"/>
  <c r="AV26" i="3"/>
  <c r="AV9" i="3"/>
  <c r="AU10" i="3"/>
  <c r="AU11" i="3"/>
  <c r="AW11" i="3" s="1"/>
  <c r="AX11" i="3" s="1"/>
  <c r="AU12" i="3"/>
  <c r="AU14" i="3"/>
  <c r="AU15" i="3"/>
  <c r="AU16" i="3"/>
  <c r="AU17" i="3"/>
  <c r="AU18" i="3"/>
  <c r="AU19" i="3"/>
  <c r="AU20" i="3"/>
  <c r="AW20" i="3" s="1"/>
  <c r="AX20" i="3" s="1"/>
  <c r="AU21" i="3"/>
  <c r="AU23" i="3"/>
  <c r="AU24" i="3"/>
  <c r="AU25" i="3"/>
  <c r="AW25" i="3" s="1"/>
  <c r="AX25" i="3" s="1"/>
  <c r="AU26" i="3"/>
  <c r="AU9" i="3"/>
  <c r="AW12" i="3"/>
  <c r="AX12" i="3" s="1"/>
  <c r="AW14" i="3"/>
  <c r="AX14" i="3" s="1"/>
  <c r="AW18" i="3"/>
  <c r="AX18" i="3" s="1"/>
  <c r="AW19" i="3"/>
  <c r="AX19" i="3" s="1"/>
  <c r="AU7" i="1"/>
  <c r="AU8" i="1"/>
  <c r="AU9" i="1"/>
  <c r="AU10" i="1"/>
  <c r="AU11" i="1"/>
  <c r="AU12" i="1"/>
  <c r="AU13" i="1"/>
  <c r="AU14" i="1"/>
  <c r="AU15" i="1"/>
  <c r="AU16" i="1"/>
  <c r="AU17" i="1"/>
  <c r="AU6" i="1"/>
  <c r="AD7" i="1"/>
  <c r="AG7" i="1"/>
  <c r="AJ7" i="1"/>
  <c r="AM7" i="1"/>
  <c r="AP7" i="1"/>
  <c r="AS7" i="1"/>
  <c r="AA7" i="1"/>
  <c r="X7" i="1"/>
  <c r="U7" i="1"/>
  <c r="R7" i="1"/>
  <c r="O7" i="1"/>
  <c r="L7" i="1"/>
  <c r="AT7" i="1"/>
  <c r="AV7" i="1" s="1"/>
  <c r="AW7" i="1" s="1"/>
  <c r="AT8" i="1"/>
  <c r="AV8" i="1" s="1"/>
  <c r="AW8" i="1" s="1"/>
  <c r="AT9" i="1"/>
  <c r="AV9" i="1" s="1"/>
  <c r="AW9" i="1" s="1"/>
  <c r="AT10" i="1"/>
  <c r="AT11" i="1"/>
  <c r="AV11" i="1" s="1"/>
  <c r="AW11" i="1" s="1"/>
  <c r="AT12" i="1"/>
  <c r="AV12" i="1" s="1"/>
  <c r="AW12" i="1" s="1"/>
  <c r="AT13" i="1"/>
  <c r="AV13" i="1" s="1"/>
  <c r="AW13" i="1" s="1"/>
  <c r="AT14" i="1"/>
  <c r="AT15" i="1"/>
  <c r="AV15" i="1" s="1"/>
  <c r="AW15" i="1" s="1"/>
  <c r="AT16" i="1"/>
  <c r="AV16" i="1" s="1"/>
  <c r="AW16" i="1" s="1"/>
  <c r="AT17" i="1"/>
  <c r="AV17" i="1" s="1"/>
  <c r="AW17" i="1" s="1"/>
  <c r="AT6" i="1"/>
  <c r="I5" i="5"/>
  <c r="AV19" i="4"/>
  <c r="AW19" i="4" s="1"/>
  <c r="AS19" i="4"/>
  <c r="AP19" i="4"/>
  <c r="AM19" i="4"/>
  <c r="AJ19" i="4"/>
  <c r="AG19" i="4"/>
  <c r="AD19" i="4"/>
  <c r="AA19" i="4"/>
  <c r="X19" i="4"/>
  <c r="U19" i="4"/>
  <c r="R19" i="4"/>
  <c r="O19" i="4"/>
  <c r="L19" i="4"/>
  <c r="AV18" i="4"/>
  <c r="AW18" i="4" s="1"/>
  <c r="AS18" i="4"/>
  <c r="AP18" i="4"/>
  <c r="AM18" i="4"/>
  <c r="AJ18" i="4"/>
  <c r="AG18" i="4"/>
  <c r="AD18" i="4"/>
  <c r="AA18" i="4"/>
  <c r="X18" i="4"/>
  <c r="U18" i="4"/>
  <c r="R18" i="4"/>
  <c r="O18" i="4"/>
  <c r="L18" i="4"/>
  <c r="AS17" i="4"/>
  <c r="AP17" i="4"/>
  <c r="AM17" i="4"/>
  <c r="AJ17" i="4"/>
  <c r="AG17" i="4"/>
  <c r="AD17" i="4"/>
  <c r="AA17" i="4"/>
  <c r="X17" i="4"/>
  <c r="U17" i="4"/>
  <c r="R17" i="4"/>
  <c r="O17" i="4"/>
  <c r="L17" i="4"/>
  <c r="AS16" i="4"/>
  <c r="AP16" i="4"/>
  <c r="AM16" i="4"/>
  <c r="AJ16" i="4"/>
  <c r="AG16" i="4"/>
  <c r="AD16" i="4"/>
  <c r="AA16" i="4"/>
  <c r="X16" i="4"/>
  <c r="U16" i="4"/>
  <c r="R16" i="4"/>
  <c r="O16" i="4"/>
  <c r="L16" i="4"/>
  <c r="AV15" i="4"/>
  <c r="AW15" i="4" s="1"/>
  <c r="AS15" i="4"/>
  <c r="AP15" i="4"/>
  <c r="AM15" i="4"/>
  <c r="AJ15" i="4"/>
  <c r="AG15" i="4"/>
  <c r="AD15" i="4"/>
  <c r="AA15" i="4"/>
  <c r="X15" i="4"/>
  <c r="U15" i="4"/>
  <c r="R15" i="4"/>
  <c r="O15" i="4"/>
  <c r="L15" i="4"/>
  <c r="AS14" i="4"/>
  <c r="AP14" i="4"/>
  <c r="AM14" i="4"/>
  <c r="AJ14" i="4"/>
  <c r="AG14" i="4"/>
  <c r="AD14" i="4"/>
  <c r="AA14" i="4"/>
  <c r="X14" i="4"/>
  <c r="U14" i="4"/>
  <c r="R14" i="4"/>
  <c r="O14" i="4"/>
  <c r="L14" i="4"/>
  <c r="AS13" i="4"/>
  <c r="AP13" i="4"/>
  <c r="AM13" i="4"/>
  <c r="AJ13" i="4"/>
  <c r="AG13" i="4"/>
  <c r="AD13" i="4"/>
  <c r="AA13" i="4"/>
  <c r="X13" i="4"/>
  <c r="U13" i="4"/>
  <c r="R13" i="4"/>
  <c r="O13" i="4"/>
  <c r="L13" i="4"/>
  <c r="AS12" i="4"/>
  <c r="AP12" i="4"/>
  <c r="AM12" i="4"/>
  <c r="AJ12" i="4"/>
  <c r="AG12" i="4"/>
  <c r="AD12" i="4"/>
  <c r="AA12" i="4"/>
  <c r="X12" i="4"/>
  <c r="U12" i="4"/>
  <c r="R12" i="4"/>
  <c r="O12" i="4"/>
  <c r="L12" i="4"/>
  <c r="AV11" i="4"/>
  <c r="AW11" i="4" s="1"/>
  <c r="AS11" i="4"/>
  <c r="AP11" i="4"/>
  <c r="AM11" i="4"/>
  <c r="AJ11" i="4"/>
  <c r="AG11" i="4"/>
  <c r="AD11" i="4"/>
  <c r="AA11" i="4"/>
  <c r="X11" i="4"/>
  <c r="U11" i="4"/>
  <c r="R11" i="4"/>
  <c r="O11" i="4"/>
  <c r="L11" i="4"/>
  <c r="AS10" i="4"/>
  <c r="AP10" i="4"/>
  <c r="AM10" i="4"/>
  <c r="AJ10" i="4"/>
  <c r="AG10" i="4"/>
  <c r="AD10" i="4"/>
  <c r="AA10" i="4"/>
  <c r="X10" i="4"/>
  <c r="U10" i="4"/>
  <c r="R10" i="4"/>
  <c r="O10" i="4"/>
  <c r="L10" i="4"/>
  <c r="AS9" i="4"/>
  <c r="AP9" i="4"/>
  <c r="AM9" i="4"/>
  <c r="AJ9" i="4"/>
  <c r="AG9" i="4"/>
  <c r="AD9" i="4"/>
  <c r="AA9" i="4"/>
  <c r="X9" i="4"/>
  <c r="U9" i="4"/>
  <c r="R9" i="4"/>
  <c r="O9" i="4"/>
  <c r="L9" i="4"/>
  <c r="AS8" i="4"/>
  <c r="AP8" i="4"/>
  <c r="AM8" i="4"/>
  <c r="AJ8" i="4"/>
  <c r="AG8" i="4"/>
  <c r="AD8" i="4"/>
  <c r="AA8" i="4"/>
  <c r="X8" i="4"/>
  <c r="U8" i="4"/>
  <c r="R8" i="4"/>
  <c r="O8" i="4"/>
  <c r="L8" i="4"/>
  <c r="AV7" i="4"/>
  <c r="AW7" i="4" s="1"/>
  <c r="AS7" i="4"/>
  <c r="AP7" i="4"/>
  <c r="AM7" i="4"/>
  <c r="AJ7" i="4"/>
  <c r="AG7" i="4"/>
  <c r="AD7" i="4"/>
  <c r="AA7" i="4"/>
  <c r="X7" i="4"/>
  <c r="U7" i="4"/>
  <c r="R7" i="4"/>
  <c r="O7" i="4"/>
  <c r="L7" i="4"/>
  <c r="AS6" i="4"/>
  <c r="AP6" i="4"/>
  <c r="AM6" i="4"/>
  <c r="AJ6" i="4"/>
  <c r="AG6" i="4"/>
  <c r="AD6" i="4"/>
  <c r="AA6" i="4"/>
  <c r="X6" i="4"/>
  <c r="U6" i="4"/>
  <c r="R6" i="4"/>
  <c r="O6" i="4"/>
  <c r="L6" i="4"/>
  <c r="AS5" i="4"/>
  <c r="AP5" i="4"/>
  <c r="AM5" i="4"/>
  <c r="AJ5" i="4"/>
  <c r="AG5" i="4"/>
  <c r="AD5" i="4"/>
  <c r="AA5" i="4"/>
  <c r="X5" i="4"/>
  <c r="U5" i="4"/>
  <c r="R5" i="4"/>
  <c r="O5" i="4"/>
  <c r="L5" i="4"/>
  <c r="AD27" i="5"/>
  <c r="AG27" i="5" s="1"/>
  <c r="AJ27" i="5" s="1"/>
  <c r="AM27" i="5" s="1"/>
  <c r="AP27" i="5" s="1"/>
  <c r="AS27" i="5" s="1"/>
  <c r="AS6" i="5"/>
  <c r="AP6" i="5"/>
  <c r="AM6" i="5"/>
  <c r="AJ6" i="5"/>
  <c r="AG6" i="5"/>
  <c r="AD6" i="5"/>
  <c r="AA6" i="5"/>
  <c r="X6" i="5"/>
  <c r="U6" i="5"/>
  <c r="R6" i="5"/>
  <c r="O6" i="5"/>
  <c r="L6" i="5"/>
  <c r="AW16" i="3" l="1"/>
  <c r="AX16" i="3" s="1"/>
  <c r="AV12" i="4"/>
  <c r="AW12" i="4" s="1"/>
  <c r="AV5" i="4"/>
  <c r="AW5" i="4" s="1"/>
  <c r="AV26" i="5"/>
  <c r="AW26" i="5" s="1"/>
  <c r="AV22" i="5"/>
  <c r="AW22" i="5" s="1"/>
  <c r="AV18" i="5"/>
  <c r="AW18" i="5" s="1"/>
  <c r="AV14" i="5"/>
  <c r="AW14" i="5" s="1"/>
  <c r="AV10" i="5"/>
  <c r="AW10" i="5" s="1"/>
  <c r="AV21" i="5"/>
  <c r="AW21" i="5" s="1"/>
  <c r="AW15" i="3"/>
  <c r="AX15" i="3" s="1"/>
  <c r="AV23" i="5"/>
  <c r="AW23" i="5" s="1"/>
  <c r="AV7" i="5"/>
  <c r="AW7" i="5" s="1"/>
  <c r="AV25" i="5"/>
  <c r="AW25" i="5" s="1"/>
  <c r="AV16" i="4"/>
  <c r="AW16" i="4" s="1"/>
  <c r="AV8" i="4"/>
  <c r="AW8" i="4" s="1"/>
  <c r="AV14" i="1"/>
  <c r="AW14" i="1" s="1"/>
  <c r="AV10" i="1"/>
  <c r="AW10" i="1" s="1"/>
  <c r="AV27" i="5"/>
  <c r="AW27" i="5" s="1"/>
  <c r="AV17" i="5"/>
  <c r="AW17" i="5" s="1"/>
  <c r="AV9" i="5"/>
  <c r="AW9" i="5" s="1"/>
  <c r="AW24" i="3"/>
  <c r="AX24" i="3" s="1"/>
  <c r="AW10" i="3"/>
  <c r="AX10" i="3" s="1"/>
  <c r="AV16" i="5"/>
  <c r="AW16" i="5" s="1"/>
  <c r="AV15" i="5"/>
  <c r="AW15" i="5" s="1"/>
  <c r="AW26" i="3"/>
  <c r="AX26" i="3" s="1"/>
  <c r="AW21" i="3"/>
  <c r="AX21" i="3" s="1"/>
  <c r="AW17" i="3"/>
  <c r="AX17" i="3" s="1"/>
  <c r="AW13" i="3"/>
  <c r="AX13" i="3" s="1"/>
  <c r="AS14" i="1" l="1"/>
  <c r="AP14" i="1"/>
  <c r="AM14" i="1"/>
  <c r="AJ14" i="1"/>
  <c r="AG14" i="1"/>
  <c r="AD14" i="1"/>
  <c r="AA14" i="1"/>
  <c r="X14" i="1"/>
  <c r="U14" i="1"/>
  <c r="R14" i="1"/>
  <c r="O14" i="1"/>
  <c r="L14" i="1"/>
  <c r="AS13" i="1"/>
  <c r="AP13" i="1"/>
  <c r="AM13" i="1"/>
  <c r="AJ13" i="1"/>
  <c r="AG13" i="1"/>
  <c r="AD13" i="1"/>
  <c r="AA13" i="1"/>
  <c r="X13" i="1"/>
  <c r="U13" i="1"/>
  <c r="R13" i="1"/>
  <c r="O13" i="1"/>
  <c r="L13" i="1"/>
  <c r="AS12" i="1"/>
  <c r="AP12" i="1"/>
  <c r="AM12" i="1"/>
  <c r="AJ12" i="1"/>
  <c r="AG12" i="1"/>
  <c r="AD12" i="1"/>
  <c r="AA12" i="1"/>
  <c r="X12" i="1"/>
  <c r="U12" i="1"/>
  <c r="R12" i="1"/>
  <c r="O12" i="1"/>
  <c r="L12" i="1"/>
  <c r="AS11" i="1"/>
  <c r="AP11" i="1"/>
  <c r="AM11" i="1"/>
  <c r="AJ11" i="1"/>
  <c r="AG11" i="1"/>
  <c r="AD11" i="1"/>
  <c r="AA11" i="1"/>
  <c r="X11" i="1"/>
  <c r="U11" i="1"/>
  <c r="R11" i="1"/>
  <c r="O11" i="1"/>
  <c r="L11" i="1"/>
  <c r="AS10" i="1"/>
  <c r="AP10" i="1"/>
  <c r="AM10" i="1"/>
  <c r="AJ10" i="1"/>
  <c r="AG10" i="1"/>
  <c r="AD10" i="1"/>
  <c r="AA10" i="1"/>
  <c r="X10" i="1"/>
  <c r="U10" i="1"/>
  <c r="R10" i="1"/>
  <c r="O10" i="1"/>
  <c r="L10" i="1"/>
  <c r="AS9" i="1"/>
  <c r="AP9" i="1"/>
  <c r="AM9" i="1"/>
  <c r="AJ9" i="1"/>
  <c r="AG9" i="1"/>
  <c r="AD9" i="1"/>
  <c r="AA9" i="1"/>
  <c r="X9" i="1"/>
  <c r="U9" i="1"/>
  <c r="R9" i="1"/>
  <c r="O9" i="1"/>
  <c r="L9" i="1"/>
  <c r="AS8" i="1"/>
  <c r="AP8" i="1"/>
  <c r="AM8" i="1"/>
  <c r="AJ8" i="1"/>
  <c r="AG8" i="1"/>
  <c r="AD8" i="1"/>
  <c r="AA8" i="1"/>
  <c r="X8" i="1"/>
  <c r="U8" i="1"/>
  <c r="R8" i="1"/>
  <c r="O8" i="1"/>
  <c r="L8" i="1"/>
  <c r="AV6" i="1"/>
  <c r="AW6" i="1" s="1"/>
  <c r="AW5" i="1" s="1"/>
  <c r="AS6" i="1"/>
  <c r="AP6" i="1"/>
  <c r="AM6" i="1"/>
  <c r="AJ6" i="1"/>
  <c r="AG6" i="1"/>
  <c r="AD6" i="1"/>
  <c r="AA6" i="1"/>
  <c r="X6" i="1"/>
  <c r="U6" i="1"/>
  <c r="R6" i="1"/>
  <c r="O6" i="1"/>
  <c r="L6" i="1"/>
  <c r="AV16" i="6"/>
  <c r="AW16" i="6" s="1"/>
  <c r="AV15" i="6"/>
  <c r="AW15" i="6" s="1"/>
  <c r="AV14" i="6"/>
  <c r="AW14" i="6" s="1"/>
  <c r="AS14" i="6"/>
  <c r="AP14" i="6"/>
  <c r="AM14" i="6"/>
  <c r="AJ14" i="6"/>
  <c r="AG14" i="6"/>
  <c r="AD14" i="6"/>
  <c r="AA14" i="6"/>
  <c r="X14" i="6"/>
  <c r="U14" i="6"/>
  <c r="R14" i="6"/>
  <c r="O14" i="6"/>
  <c r="L14" i="6"/>
  <c r="AV13" i="6"/>
  <c r="AW13" i="6" s="1"/>
  <c r="AS13" i="6"/>
  <c r="AP13" i="6"/>
  <c r="AM13" i="6"/>
  <c r="AJ13" i="6"/>
  <c r="AG13" i="6"/>
  <c r="AD13" i="6"/>
  <c r="AA13" i="6"/>
  <c r="X13" i="6"/>
  <c r="U13" i="6"/>
  <c r="R13" i="6"/>
  <c r="O13" i="6"/>
  <c r="L13" i="6"/>
  <c r="AV12" i="6"/>
  <c r="AW12" i="6" s="1"/>
  <c r="AS12" i="6"/>
  <c r="AP12" i="6"/>
  <c r="AM12" i="6"/>
  <c r="AJ12" i="6"/>
  <c r="AG12" i="6"/>
  <c r="AD12" i="6"/>
  <c r="AA12" i="6"/>
  <c r="X12" i="6"/>
  <c r="U12" i="6"/>
  <c r="R12" i="6"/>
  <c r="O12" i="6"/>
  <c r="L12" i="6"/>
  <c r="AU11" i="6"/>
  <c r="AV11" i="6" s="1"/>
  <c r="AW11" i="6" s="1"/>
  <c r="AS11" i="6"/>
  <c r="AP11" i="6"/>
  <c r="AM11" i="6"/>
  <c r="AJ11" i="6"/>
  <c r="AG11" i="6"/>
  <c r="AD11" i="6"/>
  <c r="AA11" i="6"/>
  <c r="X11" i="6"/>
  <c r="U11" i="6"/>
  <c r="R11" i="6"/>
  <c r="O11" i="6"/>
  <c r="L11" i="6"/>
  <c r="AV10" i="6"/>
  <c r="AW10" i="6" s="1"/>
  <c r="AS10" i="6"/>
  <c r="AP10" i="6"/>
  <c r="AM10" i="6"/>
  <c r="AJ10" i="6"/>
  <c r="AG10" i="6"/>
  <c r="AD10" i="6"/>
  <c r="AA10" i="6"/>
  <c r="X10" i="6"/>
  <c r="U10" i="6"/>
  <c r="R10" i="6"/>
  <c r="O10" i="6"/>
  <c r="L10" i="6"/>
  <c r="AV9" i="6"/>
  <c r="AW9" i="6" s="1"/>
  <c r="AS9" i="6"/>
  <c r="AP9" i="6"/>
  <c r="AM9" i="6"/>
  <c r="AJ9" i="6"/>
  <c r="AG9" i="6"/>
  <c r="AD9" i="6"/>
  <c r="AA9" i="6"/>
  <c r="X9" i="6"/>
  <c r="U9" i="6"/>
  <c r="R9" i="6"/>
  <c r="O9" i="6"/>
  <c r="L9" i="6"/>
  <c r="AV8" i="6"/>
  <c r="AW8" i="6" s="1"/>
  <c r="AS8" i="6"/>
  <c r="AP8" i="6"/>
  <c r="AM8" i="6"/>
  <c r="AJ8" i="6"/>
  <c r="AG8" i="6"/>
  <c r="AD8" i="6"/>
  <c r="AA8" i="6"/>
  <c r="X8" i="6"/>
  <c r="U8" i="6"/>
  <c r="R8" i="6"/>
  <c r="O8" i="6"/>
  <c r="L8" i="6"/>
  <c r="AV7" i="6"/>
  <c r="AW7" i="6" s="1"/>
  <c r="AS7" i="6"/>
  <c r="AP7" i="6"/>
  <c r="AM7" i="6"/>
  <c r="AJ7" i="6"/>
  <c r="AG7" i="6"/>
  <c r="AD7" i="6"/>
  <c r="AA7" i="6"/>
  <c r="X7" i="6"/>
  <c r="U7" i="6"/>
  <c r="R7" i="6"/>
  <c r="O7" i="6"/>
  <c r="L7" i="6"/>
  <c r="AV6" i="6"/>
  <c r="AW6" i="6" s="1"/>
  <c r="AS6" i="6"/>
  <c r="AP6" i="6"/>
  <c r="AM6" i="6"/>
  <c r="AJ6" i="6"/>
  <c r="AG6" i="6"/>
  <c r="AD6" i="6"/>
  <c r="AA6" i="6"/>
  <c r="X6" i="6"/>
  <c r="U6" i="6"/>
  <c r="R6" i="6"/>
  <c r="O6" i="6"/>
  <c r="L6" i="6"/>
  <c r="AV5" i="6"/>
  <c r="AW5" i="6" s="1"/>
  <c r="AS5" i="6"/>
  <c r="AP5" i="6"/>
  <c r="AM5" i="6"/>
  <c r="AJ5" i="6"/>
  <c r="AG5" i="6"/>
  <c r="AD5" i="6"/>
  <c r="AA5" i="6"/>
  <c r="X5" i="6"/>
  <c r="U5" i="6"/>
  <c r="R5" i="6"/>
  <c r="O5" i="6"/>
  <c r="L5" i="6"/>
  <c r="G70" i="3"/>
  <c r="AQ26" i="3" l="1"/>
  <c r="AN26" i="3"/>
  <c r="AK26" i="3"/>
  <c r="AH26" i="3"/>
  <c r="AE26" i="3"/>
  <c r="AB26" i="3"/>
  <c r="Y26" i="3"/>
  <c r="V26" i="3"/>
  <c r="S26" i="3"/>
  <c r="P26" i="3"/>
  <c r="M26" i="3"/>
  <c r="AQ25" i="3"/>
  <c r="AN25" i="3"/>
  <c r="AK25" i="3"/>
  <c r="AH25" i="3"/>
  <c r="AE25" i="3"/>
  <c r="AB25" i="3"/>
  <c r="Y25" i="3"/>
  <c r="V25" i="3"/>
  <c r="S25" i="3"/>
  <c r="P25" i="3"/>
  <c r="M25" i="3"/>
  <c r="AW5" i="5" l="1"/>
  <c r="I4" i="4"/>
  <c r="AW4" i="4"/>
  <c r="Y21" i="3"/>
  <c r="I4" i="6"/>
  <c r="M16" i="3"/>
  <c r="P16" i="3"/>
  <c r="S16" i="3"/>
  <c r="V16" i="3"/>
  <c r="Y16" i="3"/>
  <c r="AB16" i="3"/>
  <c r="AE16" i="3"/>
  <c r="AH16" i="3"/>
  <c r="AK16" i="3"/>
  <c r="AN16" i="3"/>
  <c r="AQ16" i="3"/>
  <c r="M17" i="3"/>
  <c r="P17" i="3"/>
  <c r="S17" i="3"/>
  <c r="V17" i="3"/>
  <c r="Y17" i="3"/>
  <c r="AB17" i="3"/>
  <c r="AE17" i="3"/>
  <c r="AH17" i="3"/>
  <c r="AK17" i="3"/>
  <c r="AN17" i="3"/>
  <c r="AQ17" i="3"/>
  <c r="M18" i="3"/>
  <c r="P18" i="3"/>
  <c r="S18" i="3"/>
  <c r="V18" i="3"/>
  <c r="Y18" i="3"/>
  <c r="AB18" i="3"/>
  <c r="AE18" i="3"/>
  <c r="AH18" i="3"/>
  <c r="AK18" i="3"/>
  <c r="AN18" i="3"/>
  <c r="AQ18" i="3"/>
  <c r="M19" i="3"/>
  <c r="P19" i="3"/>
  <c r="S19" i="3"/>
  <c r="V19" i="3"/>
  <c r="Y19" i="3"/>
  <c r="AB19" i="3"/>
  <c r="AE19" i="3"/>
  <c r="AH19" i="3"/>
  <c r="AK19" i="3"/>
  <c r="AN19" i="3"/>
  <c r="AQ19" i="3"/>
  <c r="M20" i="3"/>
  <c r="P20" i="3"/>
  <c r="S20" i="3"/>
  <c r="V20" i="3"/>
  <c r="Y20" i="3"/>
  <c r="AB20" i="3"/>
  <c r="AE20" i="3"/>
  <c r="AH20" i="3"/>
  <c r="AK20" i="3"/>
  <c r="AN20" i="3"/>
  <c r="AQ20" i="3"/>
  <c r="M21" i="3"/>
  <c r="P21" i="3"/>
  <c r="S21" i="3"/>
  <c r="V21" i="3"/>
  <c r="AB21" i="3"/>
  <c r="AE21" i="3"/>
  <c r="AH21" i="3"/>
  <c r="AK21" i="3"/>
  <c r="AN21" i="3"/>
  <c r="AQ21" i="3"/>
  <c r="AB23" i="3"/>
  <c r="AE23" i="3"/>
  <c r="AK23" i="3"/>
  <c r="J8" i="3"/>
  <c r="AW4" i="6"/>
  <c r="AQ15" i="3"/>
  <c r="AN15" i="3"/>
  <c r="AK15" i="3"/>
  <c r="AH15" i="3"/>
  <c r="AE15" i="3"/>
  <c r="AB15" i="3"/>
  <c r="Y15" i="3"/>
  <c r="V15" i="3"/>
  <c r="S15" i="3"/>
  <c r="P15" i="3"/>
  <c r="M15" i="3"/>
  <c r="AQ14" i="3"/>
  <c r="AN14" i="3"/>
  <c r="AK14" i="3"/>
  <c r="AH14" i="3"/>
  <c r="AE14" i="3"/>
  <c r="AB14" i="3"/>
  <c r="Y14" i="3"/>
  <c r="V14" i="3"/>
  <c r="S14" i="3"/>
  <c r="P14" i="3"/>
  <c r="M14" i="3"/>
  <c r="AQ13" i="3"/>
  <c r="AN13" i="3"/>
  <c r="AK13" i="3"/>
  <c r="AH13" i="3"/>
  <c r="AE13" i="3"/>
  <c r="AB13" i="3"/>
  <c r="Y13" i="3"/>
  <c r="V13" i="3"/>
  <c r="S13" i="3"/>
  <c r="P13" i="3"/>
  <c r="M13" i="3"/>
  <c r="AQ12" i="3"/>
  <c r="AN12" i="3"/>
  <c r="AK12" i="3"/>
  <c r="AH12" i="3"/>
  <c r="AE12" i="3"/>
  <c r="AB12" i="3"/>
  <c r="Y12" i="3"/>
  <c r="V12" i="3"/>
  <c r="S12" i="3"/>
  <c r="P12" i="3"/>
  <c r="M12" i="3"/>
  <c r="AQ11" i="3"/>
  <c r="AN11" i="3"/>
  <c r="AK11" i="3"/>
  <c r="AH11" i="3"/>
  <c r="AE11" i="3"/>
  <c r="AB11" i="3"/>
  <c r="Y11" i="3"/>
  <c r="V11" i="3"/>
  <c r="S11" i="3"/>
  <c r="P11" i="3"/>
  <c r="M11" i="3"/>
  <c r="AQ10" i="3"/>
  <c r="AN10" i="3"/>
  <c r="AK10" i="3"/>
  <c r="AH10" i="3"/>
  <c r="AE10" i="3"/>
  <c r="AB10" i="3"/>
  <c r="Y10" i="3"/>
  <c r="V10" i="3"/>
  <c r="S10" i="3"/>
  <c r="P10" i="3"/>
  <c r="M10" i="3"/>
  <c r="AW9" i="3"/>
  <c r="AX9" i="3" s="1"/>
  <c r="AX8" i="3" s="1"/>
  <c r="AT9" i="3"/>
  <c r="AQ9" i="3"/>
  <c r="AN9" i="3"/>
  <c r="AK9" i="3"/>
  <c r="AH9" i="3"/>
  <c r="AE9" i="3"/>
  <c r="AB9" i="3"/>
  <c r="Y9" i="3"/>
  <c r="V9" i="3"/>
  <c r="S9" i="3"/>
  <c r="P9" i="3"/>
  <c r="M9" i="3"/>
</calcChain>
</file>

<file path=xl/sharedStrings.xml><?xml version="1.0" encoding="utf-8"?>
<sst xmlns="http://schemas.openxmlformats.org/spreadsheetml/2006/main" count="824" uniqueCount="418">
  <si>
    <r>
      <rPr>
        <b/>
        <sz val="14"/>
        <rFont val="Arial"/>
        <family val="2"/>
      </rPr>
      <t>PLAN ANTICORRUPCIÓN Y DE ATENCIÓN AL CIUDADANO  2022</t>
    </r>
    <r>
      <rPr>
        <b/>
        <sz val="10"/>
        <rFont val="Arial"/>
        <family val="2"/>
      </rPr>
      <t xml:space="preserve">
AUTORIDAD NACIONAL DE LICENCIAS AMBIENTALES -  ANLA</t>
    </r>
  </si>
  <si>
    <t>Ministerio de Ambiente y Desarrollo Sostenible República de Colombia</t>
  </si>
  <si>
    <t>Versión</t>
  </si>
  <si>
    <t>Cambios realizados</t>
  </si>
  <si>
    <t>Fecha de aprobación en Comité Institucional de Gestión y Desempeño</t>
  </si>
  <si>
    <t>Componente 1. MAPA DE RIESGOS DE CORRUPCIÓN</t>
  </si>
  <si>
    <t xml:space="preserve">Ponderación del Plan de Acción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</si>
  <si>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</si>
  <si>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</si>
  <si>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</si>
  <si>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</si>
  <si>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</si>
  <si>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</si>
  <si>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</si>
  <si>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</si>
  <si>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</si>
  <si>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</si>
  <si>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 xml:space="preserve">Noviembre </t>
  </si>
  <si>
    <t xml:space="preserve">Diciembre </t>
  </si>
  <si>
    <t xml:space="preserve">TOTAL </t>
  </si>
  <si>
    <t xml:space="preserve">Avance Anual </t>
  </si>
  <si>
    <t>Subcomponente</t>
  </si>
  <si>
    <t>Actividades</t>
  </si>
  <si>
    <t>Meta o producto</t>
  </si>
  <si>
    <t>Dependencia/grupo líder</t>
  </si>
  <si>
    <t>Dependencia/grupo apoyo</t>
  </si>
  <si>
    <t>Fecha inicio</t>
  </si>
  <si>
    <t>Prog</t>
  </si>
  <si>
    <t>Eject</t>
  </si>
  <si>
    <t>%Ejec</t>
  </si>
  <si>
    <t>1.1.1.</t>
  </si>
  <si>
    <t>Realizar diagnóstico para identificar mejoras en la herramienta GESRIESGOS teniendo en cuenta la Guía para la administración del riesgo y el diseño de controles en entidades públicas Versión 5 del DAFP</t>
  </si>
  <si>
    <t>Oficina Asesora de Planeación</t>
  </si>
  <si>
    <t>Oficina de Tecnologías de la Información</t>
  </si>
  <si>
    <t>1.1.2.</t>
  </si>
  <si>
    <t>Realizar el cronograma de actualización de la herramienta GESRIESGOS a partir de los resultados del diagnóstico</t>
  </si>
  <si>
    <t>1.2.1.</t>
  </si>
  <si>
    <t>Revisar y ajustar por proceso el Mapa de Riesgos de Corrupción para la vigencia 2023 conforme a la Política para la Administración del Riesgo de la ANLA</t>
  </si>
  <si>
    <t>Un (1) Mapa de Riesgos de Corrupción para la vigencia 2023 revisado y ajustado</t>
  </si>
  <si>
    <t>Todos los procesos</t>
  </si>
  <si>
    <t>1.3.1.</t>
  </si>
  <si>
    <t>Someter a consulta pública el Mapa de Riesgos de Corrupción actualizado para la vigencia 2022</t>
  </si>
  <si>
    <t>Un (1) Mapa de Riesgos de Corrupción para la vigencia 2022 sometido a consulta</t>
  </si>
  <si>
    <t>Comunicaciones</t>
  </si>
  <si>
    <t>1.3.2.</t>
  </si>
  <si>
    <t>Ajustar el Mapa de Riesgos de Corrupción para la vigencia 2022 de acuerdo con las observaciones que se generen en la consulta y divulgación</t>
  </si>
  <si>
    <t>Un (1) Mapa de Riesgos de Corrupción para la vigencia 2022 ajustado de acuerdo con las observaciones recibidas durante el proceso de consulta y divulgación</t>
  </si>
  <si>
    <t>1.3.3.</t>
  </si>
  <si>
    <t>Revisar y aprobar los riesgos de corrupción en el marco del Comité de Coordinación Institucional de Control Interno</t>
  </si>
  <si>
    <t>Un (1) Mapa de Riesgos de Corrupción para la vigencia 2022 aprobado</t>
  </si>
  <si>
    <t>Oficina de Control Interno</t>
  </si>
  <si>
    <t>Oficina Asesora de Planeación
Todos los procesos con riesgos de corrupción</t>
  </si>
  <si>
    <t>1.3.4.</t>
  </si>
  <si>
    <t>Publicar el Mapa de Riesgos de Corrupción para la vigencia 2022 en la página web de la entidad</t>
  </si>
  <si>
    <t>Un (1) Mapa de Riesgos de Corrupción para la vigencia 2022 publicado en página web</t>
  </si>
  <si>
    <t>Equipo de Comunicaciones</t>
  </si>
  <si>
    <t>1.4.1.</t>
  </si>
  <si>
    <t>Monitorear los riesgos de corrupción por parte de los responsables de cada proceso (primera línea de defensa)</t>
  </si>
  <si>
    <t>Todos los procesos y subprocesos</t>
  </si>
  <si>
    <t>1.4.2.</t>
  </si>
  <si>
    <t>Revisar el monitoreo al mapa de riesgos de corrupción</t>
  </si>
  <si>
    <t xml:space="preserve">Tres (3) revisiones con el monitoreo consolidado </t>
  </si>
  <si>
    <t>1.5.1.</t>
  </si>
  <si>
    <t>Hacer seguimiento y evaluación al Mapa de Riesgos de Corrupción para la vigencia 2022</t>
  </si>
  <si>
    <t>Tres (3) informes de seguimiento y evaluación al mapa de riesgos de corrupción de la entidad</t>
  </si>
  <si>
    <t>1.5.2.</t>
  </si>
  <si>
    <t>Publicar el seguimiento y la evaluación del Mapa de Riesgos de Corrupción para la vigencia 2022</t>
  </si>
  <si>
    <t xml:space="preserve">Tres (3) publicaciones en la página web de los informes de seguimiento y evaluación al mapa de riesgos de corrupción </t>
  </si>
  <si>
    <t>Oficina de Control Interno
Equipo de Comunicaciones</t>
  </si>
  <si>
    <t>1.5.4.</t>
  </si>
  <si>
    <t>Socializar los resultados del seguimiento y evaluación a la gestión adelantada en la administración del riesgo en el marco del Comité de Coordinación Institucional de Control Interno</t>
  </si>
  <si>
    <t>Dos (2) actas de Comité de Coordinación Institucional de Control Interno</t>
  </si>
  <si>
    <r>
      <rPr>
        <b/>
        <sz val="14"/>
        <rFont val="Arial Narrow"/>
        <family val="2"/>
      </rPr>
      <t>PLAN ANTICORRUPCIÓN Y DE ATENCIÓN AL CIUDADANO  2022</t>
    </r>
    <r>
      <rPr>
        <b/>
        <sz val="10"/>
        <rFont val="Arial Narrow"/>
        <family val="2"/>
      </rPr>
      <t xml:space="preserve">
AUTORIDAD NACIONAL DE LICENCIAS AMBIENTALES - ANLA</t>
    </r>
  </si>
  <si>
    <t>Ministerio de Ambiente y  Desarrollo Sostenible República de Colombia</t>
  </si>
  <si>
    <r>
      <t>Componente 2. ESTRATEGIA DE RACIONALIZACIÓN DE TRÁMITES</t>
    </r>
    <r>
      <rPr>
        <b/>
        <sz val="10"/>
        <color rgb="FFFF0000"/>
        <rFont val="Arial Narrow"/>
        <family val="2"/>
      </rPr>
      <t>*</t>
    </r>
  </si>
  <si>
    <t>Nombre de la entidad</t>
  </si>
  <si>
    <t>AUTORIDAD NACIONAL DE LICENCIAS AMBIENTALES - ANLA</t>
  </si>
  <si>
    <t>Orden:</t>
  </si>
  <si>
    <t xml:space="preserve">Nacional </t>
  </si>
  <si>
    <t>Sector Administrativo</t>
  </si>
  <si>
    <t>Ambiente y Desarrollo Sostenible</t>
  </si>
  <si>
    <t>Departamento</t>
  </si>
  <si>
    <t>Bogotá D.C</t>
  </si>
  <si>
    <t>Año Vigencia:</t>
  </si>
  <si>
    <t>Municipio</t>
  </si>
  <si>
    <t>BOGOTA D.C.</t>
  </si>
  <si>
    <t>DATOS TRÁMITES A RACIONALIZAR</t>
  </si>
  <si>
    <t>ACCIONES DE RACIONALIZACIÓN A DESARROLLAR</t>
  </si>
  <si>
    <t>PLAN DE EJECUCIÓN</t>
  </si>
  <si>
    <t>SEGUIMIENTO</t>
  </si>
  <si>
    <t>#</t>
  </si>
  <si>
    <t>Tipo</t>
  </si>
  <si>
    <t>Número</t>
  </si>
  <si>
    <t>Nombre</t>
  </si>
  <si>
    <t>Estado</t>
  </si>
  <si>
    <t>Situación actual</t>
  </si>
  <si>
    <t>Mejora por implementar</t>
  </si>
  <si>
    <t>Beneficio al ciudadano o entidad</t>
  </si>
  <si>
    <t>Tipo racionalización</t>
  </si>
  <si>
    <t>Acción de racionalización</t>
  </si>
  <si>
    <t>Fecha
inicio</t>
  </si>
  <si>
    <t>Fecha final</t>
  </si>
  <si>
    <t>Responsable</t>
  </si>
  <si>
    <t>Preguntas Sistema Único de Información de Trámites - SUIT</t>
  </si>
  <si>
    <t>Sí/No</t>
  </si>
  <si>
    <t>% de avance</t>
  </si>
  <si>
    <t>Avance cualitativo</t>
  </si>
  <si>
    <t>Evidencias</t>
  </si>
  <si>
    <t>1. ¿Cuenta con el plan de trabajo para implementar la propuesta de mejora del trámite?</t>
  </si>
  <si>
    <t>2. ¿Se implementó la mejora del trámite en la entidad?</t>
  </si>
  <si>
    <t>3. ¿Se actualizó el trámite en el SUIT incluyendo la mejora?</t>
  </si>
  <si>
    <t>4. ¿Se ha realizado la socialización de la mejora tanto en la entidad como con los usuarios?</t>
  </si>
  <si>
    <t>5. ¿El usuario está recibiendo los beneficios de la mejora del trámite?</t>
  </si>
  <si>
    <t>6. ¿La entidad ya cuenta con mecanismos para medir los beneficios que recibirá el usuario por la mejora del trámite?</t>
  </si>
  <si>
    <t>Sí</t>
  </si>
  <si>
    <t>No</t>
  </si>
  <si>
    <t>Componente 3. ESTRATEGIA DE RENDICIÓN DE CUENTAS</t>
  </si>
  <si>
    <t>Reto del proceso de rendición de cuentas</t>
  </si>
  <si>
    <t>Objetivo General</t>
  </si>
  <si>
    <t>Meta del reto</t>
  </si>
  <si>
    <t>Indicador</t>
  </si>
  <si>
    <t>Objetivos específicos</t>
  </si>
  <si>
    <t>Plazo o período de la estrategia</t>
  </si>
  <si>
    <t>Desde</t>
  </si>
  <si>
    <t>Hasta</t>
  </si>
  <si>
    <t>Continuar con la diversificación, dinamización y territorialización de los espacios de diálogo, los canales y los medios empleados para la divulgación de la información, la adquisición de compromisos de mejora a la gestión y la armonización de la rendición de cuentas con el control social.</t>
  </si>
  <si>
    <t>Consolidar una rendición de cuentas que permita la permanente interlocución e incidencia por parte de nuestros grupos de interés en la gestión pública de la Entidad.</t>
  </si>
  <si>
    <t xml:space="preserve">Porcentaje de implementación de la estrategia de rendición de cuentas. </t>
  </si>
  <si>
    <t>1. Consultar y divulgar a los grupos de interés  información para la rendición de cuentas de la entidad de manera clara, completa, oportuna y de calidad.
2. Diversificar los espacios de diálogo de rendición de cuentas desarrollados por la entidad.
3. Articular la rendición de cuentas con el control social a la gestión institucional y fortalecer el control social al licenciamiento ambiental en los territorios</t>
  </si>
  <si>
    <t>3.1.1.</t>
  </si>
  <si>
    <t>Publicar trimestralmente los reportes de ejecución del Plan de Acción Institucional de la entidad en lenguaje claro</t>
  </si>
  <si>
    <t>Cuatro (4) reportes de ejecución del Plan de Acción Institucional de la entidad en lenguaje claro</t>
  </si>
  <si>
    <t>No aplica</t>
  </si>
  <si>
    <t>3.1.2.</t>
  </si>
  <si>
    <t>Elaborar y divulgar el informe general y los informes focalizados de rendición de cuentas</t>
  </si>
  <si>
    <t>3.1.3.</t>
  </si>
  <si>
    <t>Actualizar el Equipo de Estabilización conforme lo establecido en la Circular</t>
  </si>
  <si>
    <t xml:space="preserve">Un (1) Equipo de Estabilización conforme lo establecido en la Circular </t>
  </si>
  <si>
    <t>Grupo de Participación Ciudadana</t>
  </si>
  <si>
    <t>3.1.4.</t>
  </si>
  <si>
    <t xml:space="preserve">Elaborar y publicar el informe de rendición de cuentas de las obligaciones en la implementación del Acuerdo de Paz </t>
  </si>
  <si>
    <t xml:space="preserve">Un (1) informe de rendición de cuentas de las obligaciones en la implementación del Acuerdo de Paz elaborado y publicado </t>
  </si>
  <si>
    <t xml:space="preserve">3.1.5. </t>
  </si>
  <si>
    <t>Incluir e implementar las actividades de rendición de cuentas en la matriz de comunicaciones internas y externas de la entidad</t>
  </si>
  <si>
    <t>Grupo de Participación Ciudadana
Oficina Asesora de Planeación</t>
  </si>
  <si>
    <t>3.1.6.</t>
  </si>
  <si>
    <t>Actualizar el micrositio de rendición de cuentas de la ANLA constantemente</t>
  </si>
  <si>
    <t>Un (1) micrositio de rendición de cuentas de la ANLA actualizado constantemente</t>
  </si>
  <si>
    <t>Equipo de Comunicaciones
Oficina Asesora de Planeación</t>
  </si>
  <si>
    <t>3.2.1.</t>
  </si>
  <si>
    <t>Consultar a los grupos interés los temas de interés y metodologías a desarrollar en los espacios de diálogo de rendición de cuentas y audiencias públicas</t>
  </si>
  <si>
    <t>3.2.2.</t>
  </si>
  <si>
    <t>Gestionar la realización de espacios de diálogo de rendición de cuentas</t>
  </si>
  <si>
    <t>Oficina Asesora de Planeación
Equipo de Comunicaciones</t>
  </si>
  <si>
    <t>3.3.1.</t>
  </si>
  <si>
    <t>Conformar el equipo de rendición de cuentas de la entidad para la vigencia</t>
  </si>
  <si>
    <t>Un (1) equipo de rendición de cuentas conformado</t>
  </si>
  <si>
    <t>3.3.2.</t>
  </si>
  <si>
    <t>Formar en rendición-petición de cuentas a grupos de interés de la entidad</t>
  </si>
  <si>
    <t>Un (1) ejercicio de formación en rendición-petición de cuentas con grupos de interés de la entidad</t>
  </si>
  <si>
    <t>3.3.3.</t>
  </si>
  <si>
    <t>Realizar jornadas de sensibilización sobre rendición de cuentas y control social a colaboradores de la entidad</t>
  </si>
  <si>
    <t>Una (1) jornada de sensibilización sobre rendición de cuentas y control social</t>
  </si>
  <si>
    <t>3.3.4.</t>
  </si>
  <si>
    <t>Acompañar ejercicios de control social al licenciamiento ambiental en territorio</t>
  </si>
  <si>
    <t xml:space="preserve">3.3.5. </t>
  </si>
  <si>
    <t>Hacer seguimiento a los compromisos generados con grupos de valor después de la viabilización de las recomendaciones y sugerencias recibidas durante el espacio de diálogo</t>
  </si>
  <si>
    <t>Tres (3) seguimientos a los compromisos generados después de la viabilización de las recomendaciones y sugerencias recibidas durante el espacio de diálogo</t>
  </si>
  <si>
    <t>3.4.1.</t>
  </si>
  <si>
    <t>Aplicar la encuesta de satisfacción de los espacios de rendición de cuentas</t>
  </si>
  <si>
    <t>3.4.2.</t>
  </si>
  <si>
    <t>Elaborar y publicar el informe de cumplimiento de los lineamientos establecidos en el Manual Único de Rendición de Cuentas</t>
  </si>
  <si>
    <t>3.4.3.</t>
  </si>
  <si>
    <t>Realizar evaluación del tablero de control - Matriz de monitoreo al cumplimiento de los compromisos generados en los espacios de diálogo de rendición de cuentas</t>
  </si>
  <si>
    <t>Tres (3) reportes de seguimiento de la Matriz de monitoreo al cumplimiento de los compromisos generados en los espacios de diálogo de rendición de cuentas</t>
  </si>
  <si>
    <t>3.4.4.</t>
  </si>
  <si>
    <t>Evaluar la estrategia de Rendición de Cuentas de la Entidad</t>
  </si>
  <si>
    <t>Cien por ciento (100%) de acciones de la Estrategia de Rendición de Cuentas evaluadas</t>
  </si>
  <si>
    <r>
      <rPr>
        <b/>
        <sz val="14"/>
        <color theme="1"/>
        <rFont val="Arial Narrow"/>
        <family val="2"/>
      </rPr>
      <t>PLAN ANTICORRUPCIÓN Y DE ATENCIÓN AL CIUDADANO  2022</t>
    </r>
    <r>
      <rPr>
        <b/>
        <sz val="10"/>
        <color theme="1"/>
        <rFont val="Arial Narrow"/>
        <family val="2"/>
      </rPr>
      <t xml:space="preserve">
AUTORIDAD NACIONAL DE LICENCIAS AMBIENTALES -  ANLA </t>
    </r>
  </si>
  <si>
    <t>Componente 4. SERVICIO AL CIUDADANO</t>
  </si>
  <si>
    <r>
      <rPr>
        <b/>
        <sz val="10"/>
        <color theme="1"/>
        <rFont val="Arial Narrow"/>
        <family val="2"/>
      </rPr>
      <t xml:space="preserve">Subcomponente 1 </t>
    </r>
    <r>
      <rPr>
        <sz val="10"/>
        <color theme="1"/>
        <rFont val="Arial Narrow"/>
        <family val="2"/>
      </rPr>
      <t>Estructura administrativa y Direccionamiento estratégico</t>
    </r>
  </si>
  <si>
    <t>4.1.1.</t>
  </si>
  <si>
    <t>Socializar en el Comité Institucional de Gestión y Desempeño el informe del seguimiento a PQRSD y ECOs</t>
  </si>
  <si>
    <t>Cuatro (4) socializaciones en Comité Institucional de Gestión y Desempeño</t>
  </si>
  <si>
    <t>Grupo de Atención al Ciudadano</t>
  </si>
  <si>
    <r>
      <rPr>
        <b/>
        <sz val="10"/>
        <color theme="1"/>
        <rFont val="Arial Narrow"/>
        <family val="2"/>
      </rPr>
      <t xml:space="preserve">Subcomponente 2 </t>
    </r>
    <r>
      <rPr>
        <sz val="10"/>
        <color theme="1"/>
        <rFont val="Arial Narrow"/>
        <family val="2"/>
      </rPr>
      <t>Fortalecimiento de los canales de atención</t>
    </r>
  </si>
  <si>
    <t>4.2.1.</t>
  </si>
  <si>
    <t>Hacer seguimiento mensual a tiempos de respuesta a PQRSD y ECOs</t>
  </si>
  <si>
    <t>Doce (12) seguimientos a tiempos de respuesta a través de correo electrónico</t>
  </si>
  <si>
    <t>4.2.2.</t>
  </si>
  <si>
    <t>Implementar el botón de servicio a la ciudadanía en la página web de la entidad</t>
  </si>
  <si>
    <t xml:space="preserve">Un (1) botón de servicio a la ciudadanía operando </t>
  </si>
  <si>
    <t xml:space="preserve">Grupo de Participación Ciudadana
Oficina Asesora de Planeación
Comunicaciones 
Oficina de Tecnologías de la información </t>
  </si>
  <si>
    <t>4.2.3</t>
  </si>
  <si>
    <t>Grupo de Gestión Humana</t>
  </si>
  <si>
    <r>
      <rPr>
        <b/>
        <sz val="10"/>
        <color theme="1"/>
        <rFont val="Arial Narrow"/>
        <family val="2"/>
      </rPr>
      <t xml:space="preserve">Subcomponente 3
</t>
    </r>
    <r>
      <rPr>
        <sz val="10"/>
        <color theme="1"/>
        <rFont val="Arial Narrow"/>
        <family val="2"/>
      </rPr>
      <t>Talento humano</t>
    </r>
  </si>
  <si>
    <t>4.3.1.</t>
  </si>
  <si>
    <t>Capacitar en habilidades blandas y en lenguaje claro a los colaboradores de la ANLA</t>
  </si>
  <si>
    <t>Tres (3) capacitaciones desarrolladas a los colaboradores de la ANLA</t>
  </si>
  <si>
    <t>Grupo de Atención al Ciudadano
Oficina Asesora de Planeación</t>
  </si>
  <si>
    <r>
      <rPr>
        <b/>
        <sz val="10"/>
        <color theme="1"/>
        <rFont val="Arial Narrow"/>
        <family val="2"/>
      </rPr>
      <t xml:space="preserve">Subcomponente 4
</t>
    </r>
    <r>
      <rPr>
        <sz val="10"/>
        <color theme="1"/>
        <rFont val="Arial Narrow"/>
        <family val="2"/>
      </rPr>
      <t>Normativo y procedimental</t>
    </r>
  </si>
  <si>
    <t>4.4.1.</t>
  </si>
  <si>
    <t>Gestionar el diseño de una herramienta para que los grupos de interés puedan hacer seguimiento a los PQRSD-ECOS radicados en la entidad</t>
  </si>
  <si>
    <t>Un (1) documento de análisis para el diseño de una herramienta que le permita a los grupos de interés realizar seguimiento a los PQRSD-ECOS radicados en la Entidad.</t>
  </si>
  <si>
    <t>4.4.2.</t>
  </si>
  <si>
    <t>Actualizar los lineamientos de medición de la satisfacción de grupos de los interés.</t>
  </si>
  <si>
    <t>Un (1) documento con los lineamientos para medir la satisfacción de los grupos de interés actualizado.</t>
  </si>
  <si>
    <t>Subdirección de Mecanismos de Participación Ciudadana Ambiental</t>
  </si>
  <si>
    <t>4.4.3.</t>
  </si>
  <si>
    <t xml:space="preserve">Formular e implementar la estrategia de lenguaje claro en la entidad para la información sobre la gestión </t>
  </si>
  <si>
    <t xml:space="preserve">Un (1) Documento con la estrategia de lenguaje claro formulada e implementada </t>
  </si>
  <si>
    <r>
      <rPr>
        <b/>
        <sz val="10"/>
        <color theme="1"/>
        <rFont val="Arial Narrow"/>
        <family val="2"/>
      </rPr>
      <t xml:space="preserve">Subcomponente 5
</t>
    </r>
    <r>
      <rPr>
        <sz val="10"/>
        <color theme="1"/>
        <rFont val="Arial Narrow"/>
        <family val="2"/>
      </rPr>
      <t>Relacionamiento con el ciudadano</t>
    </r>
  </si>
  <si>
    <t>4.5.1.</t>
  </si>
  <si>
    <t>Fortalecer la accesibilidad física y comunicacional en el Centro de Orientación</t>
  </si>
  <si>
    <t>Un Centro de Orientación con accesibilidad física y comunicacional fortalecida</t>
  </si>
  <si>
    <t>Subdirección Administrativa y Financiera</t>
  </si>
  <si>
    <t>4.5.2.</t>
  </si>
  <si>
    <t>Elaborar los informes de resultados de la encuesta de satisfacción de usuarios del segundo semestre de la vigencia 2021 y primer semestre de la vigencia 2022</t>
  </si>
  <si>
    <t>Un (1) informe con los resultados de la encuesta de satisfacción de usuarios del primer y segundo semestre de la vigencia 2021 elaborado y socializado</t>
  </si>
  <si>
    <t>4.5.3.</t>
  </si>
  <si>
    <t>4.5.4.</t>
  </si>
  <si>
    <t>Aplicar las encuestas de satisfacción de usuarios del segundo semestre de 2021 y primer semestre de la vigencia 2022</t>
  </si>
  <si>
    <t>Dos (2) encuestas de satisfacción de usuarios: una para el segundo semestre de 2021 y otra para el primer semestre de la vigencia 2022 aplicadas</t>
  </si>
  <si>
    <t>4.5.5.</t>
  </si>
  <si>
    <t>Elaborar un procedimiento para la caracterización y estrategias de relacionamiento con grupos de interés de la entidad</t>
  </si>
  <si>
    <t>Un (1) procedimiento para la caracterización de grupos de interés y  estrategias de relacionamiento con grupos de interés de la entidad elaborado</t>
  </si>
  <si>
    <t>Grupo de Participación Ciudadana
Grupo de Atención al Ciudadano</t>
  </si>
  <si>
    <t>4.5.6.</t>
  </si>
  <si>
    <t>Avanzar en la caracterización de los grupos de interés de la entidad</t>
  </si>
  <si>
    <t>Dos (2) caracterizaciones de grupos de interés realizadas</t>
  </si>
  <si>
    <r>
      <rPr>
        <b/>
        <sz val="10"/>
        <color theme="1"/>
        <rFont val="Arial Narrow"/>
        <family val="2"/>
      </rPr>
      <t>Subcomponente 6</t>
    </r>
    <r>
      <rPr>
        <sz val="10"/>
        <color theme="1"/>
        <rFont val="Arial Narrow"/>
        <family val="2"/>
      </rPr>
      <t xml:space="preserve">
Evaluación y retroalimentación a la gestión institucional en servicio al ciudadano</t>
    </r>
  </si>
  <si>
    <t>4.6.1.</t>
  </si>
  <si>
    <t>Elaborar y Publicar Informe de Vigilancia a la atención prestada a PQRSD</t>
  </si>
  <si>
    <t>Dos (2) informes de vigilancia PQRSD</t>
  </si>
  <si>
    <r>
      <rPr>
        <b/>
        <sz val="14"/>
        <rFont val="Arial Narrow"/>
        <family val="2"/>
      </rPr>
      <t>PLAN ANTICORRUPCIÓN Y DE ATENCIÓN AL CIUDADANO  2022</t>
    </r>
    <r>
      <rPr>
        <b/>
        <sz val="9"/>
        <rFont val="Arial Narrow"/>
        <family val="2"/>
      </rPr>
      <t xml:space="preserve">
AUTORIDAD NACIONAL DE LICENCIAS AMBIENTALES - ANLA </t>
    </r>
  </si>
  <si>
    <t>Componente 5. TRANSPARENCIA Y ACCESO A LA INFORMACIÓN</t>
  </si>
  <si>
    <r>
      <rPr>
        <b/>
        <sz val="10"/>
        <rFont val="Arial Narrow"/>
        <family val="2"/>
      </rPr>
      <t xml:space="preserve">Subcomponente 1
</t>
    </r>
    <r>
      <rPr>
        <sz val="10"/>
        <rFont val="Arial Narrow"/>
        <family val="2"/>
      </rPr>
      <t>Lineamientos de Transparencia Activa</t>
    </r>
  </si>
  <si>
    <t>5.1.1.</t>
  </si>
  <si>
    <t xml:space="preserve">Equipo de Comunicaciones </t>
  </si>
  <si>
    <t>5.1.2.</t>
  </si>
  <si>
    <t>5.1.3.</t>
  </si>
  <si>
    <t>Divulgar los datos abiertos publicados, así como la ruta para su consulta</t>
  </si>
  <si>
    <t>Tres (3) ejercicios de divulgación realizados</t>
  </si>
  <si>
    <t>Equipo de comunicaciones</t>
  </si>
  <si>
    <t xml:space="preserve">5.1.4. </t>
  </si>
  <si>
    <t xml:space="preserve">Realizar un ejercicio de monitoreo de calidad y uso de los datos abiertos publicados  </t>
  </si>
  <si>
    <t xml:space="preserve">5.1.5. </t>
  </si>
  <si>
    <t>5.1.6.</t>
  </si>
  <si>
    <t>5.1.7.</t>
  </si>
  <si>
    <t>Dar a conocer a los grupos de valor los beneficios que obtuvieron por las acciones de racionalización de trámites y otros procedimientos administrativos implementados por la entidad</t>
  </si>
  <si>
    <t>Subdirección de Instrumentos, Permisos y Trámites Ambientales
Subdirección de Evaluación de Licencias Ambientales</t>
  </si>
  <si>
    <t>Equipo de Comunicaciones 
Oficina Asesora de Planeación</t>
  </si>
  <si>
    <r>
      <rPr>
        <b/>
        <sz val="10"/>
        <rFont val="Arial Narrow"/>
        <family val="2"/>
      </rPr>
      <t xml:space="preserve">Subcomponente 2
</t>
    </r>
    <r>
      <rPr>
        <sz val="10"/>
        <rFont val="Arial Narrow"/>
        <family val="2"/>
      </rPr>
      <t>Lineamientos de Transparencia Pasiva</t>
    </r>
  </si>
  <si>
    <t>5.2.1.</t>
  </si>
  <si>
    <t>Publicar en página web cuatro (4) informes de seguimiento de PQRSD y ECOs</t>
  </si>
  <si>
    <t>Cuatro (4) publicaciones en página web de informes de seguimiento a PQRSD y ECOs</t>
  </si>
  <si>
    <t>N/A</t>
  </si>
  <si>
    <r>
      <rPr>
        <b/>
        <sz val="10"/>
        <rFont val="Arial Narrow"/>
        <family val="2"/>
      </rPr>
      <t xml:space="preserve">Subcomponente 3
</t>
    </r>
    <r>
      <rPr>
        <sz val="10"/>
        <rFont val="Arial Narrow"/>
        <family val="2"/>
      </rPr>
      <t>Elaboración de Instrumentos de Gestión de la Información</t>
    </r>
  </si>
  <si>
    <t>5.3.1.</t>
  </si>
  <si>
    <t>Actualizar y publicar el Índice de Información Clasificada y Reservada</t>
  </si>
  <si>
    <t>Un (1) Índice de Información Clasificada y Reservada actualizado y publicado en página web</t>
  </si>
  <si>
    <t>5.3.2.</t>
  </si>
  <si>
    <t>Actualizar y publicar el Esquema de Publicación de información</t>
  </si>
  <si>
    <t>Un (1) Esquema de Publicación de información actualizado y publicado en página web</t>
  </si>
  <si>
    <t>5.3.3.</t>
  </si>
  <si>
    <t>Ejecutar los planes de trabajo del Programa de Gestión Documental - PGD</t>
  </si>
  <si>
    <t>Un (1) plan de trabajo del Programa de Gestión Documental ejecutado</t>
  </si>
  <si>
    <t>Grupo de Gestión Documental</t>
  </si>
  <si>
    <t>5.3.4.</t>
  </si>
  <si>
    <t xml:space="preserve">Formalizar transferencias documentales </t>
  </si>
  <si>
    <t>Cinco (5) transferencias documentales formalizadas</t>
  </si>
  <si>
    <t>5.3.5.</t>
  </si>
  <si>
    <t xml:space="preserve">Digitalizar metros lineales de archivos físicos </t>
  </si>
  <si>
    <t xml:space="preserve">Metros lineales de archivos físicos digitalizados </t>
  </si>
  <si>
    <t xml:space="preserve">5.3.6. </t>
  </si>
  <si>
    <t>Implementar el Sistema Integrado de Conservación - SIC de la entidad.</t>
  </si>
  <si>
    <t>Un (1)  Sistema Integrado de Conservación - SIC de la entidad.</t>
  </si>
  <si>
    <t xml:space="preserve">5.3.7. </t>
  </si>
  <si>
    <t>Implementar el Gestor Documental de la entidad</t>
  </si>
  <si>
    <t>Un (1) Gestor documental implementado</t>
  </si>
  <si>
    <r>
      <t xml:space="preserve">Subcomponente 4 
</t>
    </r>
    <r>
      <rPr>
        <sz val="10"/>
        <rFont val="Arial Narrow"/>
        <family val="2"/>
      </rPr>
      <t>Criterio Diferencial de Accesibilidad</t>
    </r>
  </si>
  <si>
    <t>5.4.1.</t>
  </si>
  <si>
    <t>Incluir en el espacio principal de diálogo de rendición de cuentas la traducción a lengua de señas</t>
  </si>
  <si>
    <t>Un (1) espacio principal de diálogo de rendición de cuentas con traducción a lengua de señas.</t>
  </si>
  <si>
    <r>
      <rPr>
        <b/>
        <sz val="10"/>
        <rFont val="Arial Narrow"/>
        <family val="2"/>
      </rPr>
      <t xml:space="preserve">Subcomponente 5
</t>
    </r>
    <r>
      <rPr>
        <sz val="10"/>
        <rFont val="Arial Narrow"/>
        <family val="2"/>
      </rPr>
      <t>Monitoreo del Acceso a la Información Pública</t>
    </r>
  </si>
  <si>
    <t>5.5.1.</t>
  </si>
  <si>
    <t>Elaborar el informe de solicitudes de acceso a información que contenga:
a. Número de solicitudes recibidas
b. Número de solicitudes que fueron trasladadas a otra institución
c. Tiempo de respuesta a cada solicitud
d. Número  de  solicitudes  en  las  que  se  negó  el  acceso  a  la
información.</t>
  </si>
  <si>
    <t>Cuatro (4) Informes de Acceso a información publicados</t>
  </si>
  <si>
    <t>5.5.2.</t>
  </si>
  <si>
    <t>Un (1) Informe de seguimiento</t>
  </si>
  <si>
    <r>
      <rPr>
        <b/>
        <sz val="10"/>
        <rFont val="Arial Narrow"/>
        <family val="2"/>
      </rPr>
      <t>Subcomponente 6</t>
    </r>
    <r>
      <rPr>
        <sz val="10"/>
        <rFont val="Arial Narrow"/>
        <family val="2"/>
      </rPr>
      <t xml:space="preserve">
Lineamientos para la transparencia colaborativa</t>
    </r>
  </si>
  <si>
    <t>5.6.1</t>
  </si>
  <si>
    <t>Elaborar una estrategia para la formulación participativa del Plan Anticorrupción y de Atención al Ciudadano alineada a la normativa vigente</t>
  </si>
  <si>
    <t xml:space="preserve">Una (1) estrategia para la formulación participativa del Plan Anticorrupción y de Atención al Ciudadano elaborada  </t>
  </si>
  <si>
    <t>Equipo de Comunicaciones
Grupo de Participación Ciudadana</t>
  </si>
  <si>
    <t>5.6.2</t>
  </si>
  <si>
    <t>5.6.3</t>
  </si>
  <si>
    <t>Diseñar e implementar el botón participa respecto a colaboración e innovación abierta</t>
  </si>
  <si>
    <t>Un (1) micrositio de innovación abierta en página web</t>
  </si>
  <si>
    <r>
      <t xml:space="preserve"> </t>
    </r>
    <r>
      <rPr>
        <b/>
        <sz val="14"/>
        <rFont val="Arial"/>
        <family val="2"/>
      </rPr>
      <t>PLAN ANTICORRUPCIÓN Y DE ATENCIÓN AL CIUDADANO  2022</t>
    </r>
    <r>
      <rPr>
        <b/>
        <sz val="10"/>
        <rFont val="Arial"/>
        <family val="2"/>
      </rPr>
      <t xml:space="preserve">
AUTORIDAD NACIONAL DE LICENCIAS AMBIENTALES - ANLA</t>
    </r>
  </si>
  <si>
    <t>Componente 6: INICIATIVAS ADICIONALES</t>
  </si>
  <si>
    <r>
      <t xml:space="preserve">Subcomponente 1 
</t>
    </r>
    <r>
      <rPr>
        <sz val="10"/>
        <color theme="1"/>
        <rFont val="Arial Narrow"/>
        <family val="2"/>
      </rPr>
      <t>Política de Integridad (Código de Integridad y Estrategia para la gestión de conflictos de interés)</t>
    </r>
  </si>
  <si>
    <t>6.1.1.</t>
  </si>
  <si>
    <t>Validar los miembros de Equipo de Gestores de Integridad 2022, encargados de apoyar la apropiación de la Política de Integridad en la entidad</t>
  </si>
  <si>
    <t>Un (1) equipo de gestores de integridad validado y presentado en Comité Institucional de Gestión y Desempeño</t>
  </si>
  <si>
    <t xml:space="preserve">Grupo de Gestión Humana </t>
  </si>
  <si>
    <t>6.1.2.</t>
  </si>
  <si>
    <t xml:space="preserve">Desarrollar campañas de divulgación, sensibilización y formación para la apropiación de la Política de Integridad </t>
  </si>
  <si>
    <t xml:space="preserve">Diez (10) campañas de divulgación, sensibilización y formación para la apropiación de la Política de Integridad </t>
  </si>
  <si>
    <t>6.1.3.</t>
  </si>
  <si>
    <t>Validar las certificaciones de los colaboradores que ingresen a la entidad  durante la vigencia que completen el Curso de integridad, transparencia y lucha contra la corrupción establecido por Función Pública para dar cumplimiento a la Ley 2016 de 2020</t>
  </si>
  <si>
    <t>6.1.4.</t>
  </si>
  <si>
    <t>Medir la apropiación de la Política de Integridad de la entidad</t>
  </si>
  <si>
    <t>Un (1) informe de resultados sobre la apropiación de la Política de Integridad</t>
  </si>
  <si>
    <r>
      <t xml:space="preserve">Subcomponente 2
</t>
    </r>
    <r>
      <rPr>
        <sz val="10"/>
        <color theme="1"/>
        <rFont val="Arial Narrow"/>
        <family val="2"/>
      </rPr>
      <t>Estrategia para la gestión de conflictos de interés</t>
    </r>
  </si>
  <si>
    <t>6.2.1.</t>
  </si>
  <si>
    <t xml:space="preserve">Difundir a los colaboradores de la entidad la información relacionada con el Procedimiento para la declaración de conflictos de intereses </t>
  </si>
  <si>
    <t xml:space="preserve">Una (1) campaña de difusión adelantada y difundida </t>
  </si>
  <si>
    <t>Grupo de Gestión Contractual
Equipo de Comunicaciones</t>
  </si>
  <si>
    <t>6.2.2.</t>
  </si>
  <si>
    <t>Asegurar que los Gerentes Públicos de la entidad, obligados por la Ley 2013 de 2019, publiquen la declaración de bienes, rentas y conflicto de intereses en los aplicativos establecidos por Función Pública</t>
  </si>
  <si>
    <t xml:space="preserve">100% del equipo directivo con la publicación de la declaración de bienes, rentas y conflicto de intereses en los aplicativos establecidos por Función Pública </t>
  </si>
  <si>
    <t>Desarrollar jornadas de sensibilización sobre las causas, responsabilidades e implicaciones de los conflictos de intereses</t>
  </si>
  <si>
    <t>Cuatro (4) jornadas de sensibilización sobre las causas, responsabilidades e implicaciones de los conflictos de intereses</t>
  </si>
  <si>
    <t>Oficina de Control Disciplinario Interno</t>
  </si>
  <si>
    <t>Grupo de Gestión Contractual</t>
  </si>
  <si>
    <t>6.2.3.</t>
  </si>
  <si>
    <t xml:space="preserve">Realizar seguimiento y monitoreo al registro de conflictos de intereses que han surtido trámite </t>
  </si>
  <si>
    <t>Una (1) matriz de seguimiento y monitoreo al registro de conflictos de intereses que han surtido trámite</t>
  </si>
  <si>
    <r>
      <t xml:space="preserve">Subcomponente 3
</t>
    </r>
    <r>
      <rPr>
        <sz val="10"/>
        <color theme="1"/>
        <rFont val="Arial Narrow"/>
        <family val="2"/>
      </rPr>
      <t>Lucha contra la Corrupción</t>
    </r>
  </si>
  <si>
    <t>6.3.1.</t>
  </si>
  <si>
    <t>Realizar la medición semestral del Indicador de Lucha contra la Corrupción formulado por la ANLA</t>
  </si>
  <si>
    <t>Seguimiento a la batería de indicadores del Plan de Acción Institucional-PAI, que incluye el Índice de Lucha contra la Corrupción formulado por la ANLA</t>
  </si>
  <si>
    <t>6.3.2</t>
  </si>
  <si>
    <t>Implementar Campaña de Lucha contra la corrupción enmarcado en el principio de Autocontrol</t>
  </si>
  <si>
    <t>Tres (3) actividades o piezas comunicativas</t>
  </si>
  <si>
    <t xml:space="preserve">Oficina de Control Interno </t>
  </si>
  <si>
    <r>
      <t xml:space="preserve">Subcomponente 4
</t>
    </r>
    <r>
      <rPr>
        <sz val="10"/>
        <color theme="1"/>
        <rFont val="Arial Narrow"/>
        <family val="2"/>
      </rPr>
      <t>Política de Prevención de Faltas Disciplinarias</t>
    </r>
  </si>
  <si>
    <t>6.4.1</t>
  </si>
  <si>
    <t>Implementar la Política de Prevención de Faltas Disciplinarias</t>
  </si>
  <si>
    <t>Un (1) informe de monitoreo a la implementación de la Política de Prevención de Faltas Disciplinarias</t>
  </si>
  <si>
    <t>6.4.2</t>
  </si>
  <si>
    <t>Divulgar los canales de línea de ética para la recepción de quejas y denuncias disciplinarias</t>
  </si>
  <si>
    <t>Tres (3) ejercicios de divulgación de los canales de línea de ética para la recepción de quejas y denuncias disciplinarias</t>
  </si>
  <si>
    <t>Cinco (5) ejercicios de consulta a los grupos de interés sobre temas de interés y metodologías a desarrollar en los espacios de diálogo de rendición de cuentas</t>
  </si>
  <si>
    <t>Único</t>
  </si>
  <si>
    <t>Sistemas de Recolección Selectiva y Gestión Ambiental de Residuos de Llantas Usadas</t>
  </si>
  <si>
    <t>Inscrito</t>
  </si>
  <si>
    <t xml:space="preserve">Radicación en físico de las actualizaciones del Sistema y radicación a través de formulario plano para la aprobación de los sistemas 
</t>
  </si>
  <si>
    <t xml:space="preserve">Mejora en los formularios que permiten la entrega de información asociada a los Sistemas de recolección Selectiva de Llantas Usadas
</t>
  </si>
  <si>
    <t>Para los usuarios permitirá la entrega de información a través de un formulario en línea, a la medida que le permite entregar la información necesaria, práctica y organizada.
Adicionalmente les permite disfrutar de los beneficios que ofrece la Ventanilla Integral de Trámites  Ambientales en Línea - VITAL, como son el seguimiento de la solicitudes y la notificación electrónica.
A través de la sistematización de la información suministrada por los usuarios, se podrá alimentar la base de datos corporativa y poner a disposición de la ciudadanía dicha información</t>
  </si>
  <si>
    <t>Tecnológica</t>
  </si>
  <si>
    <t>Técnica y Formularios diligenciados en Línea</t>
  </si>
  <si>
    <t>SIPTA</t>
  </si>
  <si>
    <t>Hacer seguimiento y reporte de la información actualizada en la página web de acuerdo con los requerimientos de la Ley 1712/2014 por parte de las dependencias</t>
  </si>
  <si>
    <t>Tres (3) matrices de seguimiento a la información actualizada en la página web de acuerdo con los requerimientos de la Ley 1712/2014 por parte de las dependencias</t>
  </si>
  <si>
    <t>Publicar conjuntos de datos abiertos</t>
  </si>
  <si>
    <t>Dos (2) conjuntos de datos abiertos publicados</t>
  </si>
  <si>
    <t xml:space="preserve"> Elaborar una estrategia de comunicaciones interna y externa para la divulgación de información sobre los mecanismos de participación y la Estrategia de Presencia Territorial (Inspectores Ambientales Ambientales)</t>
  </si>
  <si>
    <t>Consolidar y publicar la actualización del inventario de activos de información</t>
  </si>
  <si>
    <t>Un (1) inventario de activos de información publicado en página web</t>
  </si>
  <si>
    <t>Todas las Dependencias</t>
  </si>
  <si>
    <t xml:space="preserve">5.3.8. </t>
  </si>
  <si>
    <t>Realizar seguimiento al cumplimiento de la Ley de transparencia y Acceso a la Información Pública</t>
  </si>
  <si>
    <t xml:space="preserve">Oficina Asesora de Planeación
</t>
  </si>
  <si>
    <t xml:space="preserve">
Todas las dependencias</t>
  </si>
  <si>
    <t xml:space="preserve">PLAN ANTICORRUPCIÓN Y DE ATENCIÓN AL CIUDADANO  2022
AUTORIDAD NACIONAL DE LICENCIAS AMBIENTALES - ANLA </t>
  </si>
  <si>
    <t>No Aplica</t>
  </si>
  <si>
    <t>Un (1) Informe de resultados del ejercicio de monitoreo a la calidad y uso de los datos abiertos</t>
  </si>
  <si>
    <t>Un (1) Documento de estrategia de comunicaciones interna y externa para la divulgación de información sobre los mecanismos de participación y la Estrategia de Presencia Territorial (Inspectores Ambientales Ambientales)</t>
  </si>
  <si>
    <t>Tres (3) seguimientos al cronograma de actividades para la implementación de la estrategia de comunicaciones interna y externa para la divulgación de información sobre los mecanismos de participación y la Estrategia de Presencia Territorial (Inspectores Ambientales Ambientales)</t>
  </si>
  <si>
    <t xml:space="preserve">Acompañar cuatro (4) ejercicios de control social al licenciamiento ambiental </t>
  </si>
  <si>
    <t>Seis (6) encuestas de satisfacción de los espacios de rendición de cuentas aplicadas</t>
  </si>
  <si>
    <t>Tres (3) informes de cumplimiento de los lineamientos establecidos en el Manual Único de Rendición de Cuentas</t>
  </si>
  <si>
    <t>Un (1) Diagnóstico elaborado</t>
  </si>
  <si>
    <t xml:space="preserve">Un (1) cronograma de actualización implementado </t>
  </si>
  <si>
    <t>Tres (3) monitoreos de la primera línea de defesa</t>
  </si>
  <si>
    <r>
      <rPr>
        <b/>
        <sz val="10"/>
        <color theme="1"/>
        <rFont val="Arial Narrow"/>
        <family val="2"/>
      </rPr>
      <t xml:space="preserve">Subcomponente 1
</t>
    </r>
    <r>
      <rPr>
        <sz val="10"/>
        <color theme="1"/>
        <rFont val="Arial Narrow"/>
        <family val="2"/>
      </rPr>
      <t xml:space="preserve">Política para la Administración del Riesgo que incluye el componente de corrupción </t>
    </r>
  </si>
  <si>
    <r>
      <rPr>
        <b/>
        <sz val="10"/>
        <color theme="1"/>
        <rFont val="Arial Narrow"/>
        <family val="2"/>
      </rPr>
      <t xml:space="preserve">Subcomponente 2 
</t>
    </r>
    <r>
      <rPr>
        <sz val="10"/>
        <color theme="1"/>
        <rFont val="Arial Narrow"/>
        <family val="2"/>
      </rPr>
      <t>Construcción del Mapa de Riesgos de Corrupción</t>
    </r>
  </si>
  <si>
    <r>
      <rPr>
        <b/>
        <sz val="10"/>
        <color theme="1"/>
        <rFont val="Arial Narrow"/>
        <family val="2"/>
      </rPr>
      <t xml:space="preserve">Subcomponente  3
</t>
    </r>
    <r>
      <rPr>
        <sz val="10"/>
        <color theme="1"/>
        <rFont val="Arial Narrow"/>
        <family val="2"/>
      </rPr>
      <t>Consulta y divulgación</t>
    </r>
  </si>
  <si>
    <r>
      <rPr>
        <b/>
        <sz val="10"/>
        <color theme="1"/>
        <rFont val="Arial Narrow"/>
        <family val="2"/>
      </rPr>
      <t xml:space="preserve">Subcomponente 4
</t>
    </r>
    <r>
      <rPr>
        <sz val="10"/>
        <color theme="1"/>
        <rFont val="Arial Narrow"/>
        <family val="2"/>
      </rPr>
      <t>Monitoreo o revisión</t>
    </r>
  </si>
  <si>
    <r>
      <rPr>
        <b/>
        <sz val="10"/>
        <color theme="1"/>
        <rFont val="Arial Narrow"/>
        <family val="2"/>
      </rPr>
      <t xml:space="preserve">Subcomponente 5
</t>
    </r>
    <r>
      <rPr>
        <sz val="10"/>
        <color theme="1"/>
        <rFont val="Arial Narrow"/>
        <family val="2"/>
      </rPr>
      <t>Seguimiento</t>
    </r>
  </si>
  <si>
    <r>
      <rPr>
        <b/>
        <sz val="10"/>
        <rFont val="Arial Narrow"/>
        <family val="2"/>
      </rPr>
      <t xml:space="preserve">Subcomponente 1
</t>
    </r>
    <r>
      <rPr>
        <sz val="10"/>
        <rFont val="Arial Narrow"/>
        <family val="2"/>
      </rPr>
      <t>Informar avances y resultados de la gestión con calidad y en lenguaje comprensible</t>
    </r>
  </si>
  <si>
    <r>
      <rPr>
        <b/>
        <sz val="10"/>
        <rFont val="Arial Narrow"/>
        <family val="2"/>
      </rPr>
      <t>Subcomponente 2</t>
    </r>
    <r>
      <rPr>
        <sz val="10"/>
        <rFont val="Arial Narrow"/>
        <family val="2"/>
      </rPr>
      <t xml:space="preserve">
Desarrollar escenarios de diálogo de doble vía con la ciudadanía y sus organizaciones</t>
    </r>
  </si>
  <si>
    <r>
      <rPr>
        <b/>
        <sz val="10"/>
        <rFont val="Arial Narrow"/>
        <family val="2"/>
      </rPr>
      <t xml:space="preserve">Subcomponente 3
</t>
    </r>
    <r>
      <rPr>
        <sz val="10"/>
        <rFont val="Arial Narrow"/>
        <family val="2"/>
      </rPr>
      <t>Responder a compromisos propuestos, evaluación y retroalimentación en los ejercicios de rendición de cuentas con acciones correctivas para mejora</t>
    </r>
  </si>
  <si>
    <r>
      <rPr>
        <b/>
        <sz val="10"/>
        <rFont val="Arial Narrow"/>
        <family val="2"/>
      </rPr>
      <t xml:space="preserve">Subcomponente 4
</t>
    </r>
    <r>
      <rPr>
        <sz val="10"/>
        <rFont val="Arial Narrow"/>
        <family val="2"/>
      </rPr>
      <t>Evaluar y retroalimentar a la gestión institucional</t>
    </r>
  </si>
  <si>
    <t>Fecha terminación</t>
  </si>
  <si>
    <t>Implementar una estrategia de comunicaciones para divulgar activamente información sobre mecanismos de participación y la Estrategia de Presencia Territorial (Inspectores Ambientales Ambientales) a través de los diferentes canales de la entidad</t>
  </si>
  <si>
    <t>Modelo Único – Hijo</t>
  </si>
  <si>
    <t>Licencia ambiental</t>
  </si>
  <si>
    <t>Administrativa</t>
  </si>
  <si>
    <t>SELA</t>
  </si>
  <si>
    <t>Falta de fortalecimiento en la unificación de criterios técnicos en el proceso de evaluación de licencias ambientales</t>
  </si>
  <si>
    <t>Fortalecer la unificación de criterios técnicos</t>
  </si>
  <si>
    <t>Satisfacer la necesidad respecto a la unificación de criterios en la decisiones de Licenciamiento ambiental</t>
  </si>
  <si>
    <t>Realizar durante la vigencia 4 mesas técnicas de unificación de criterios.</t>
  </si>
  <si>
    <t xml:space="preserve">Realizar taller de Lengua de señas a los colaboradores de la entidad </t>
  </si>
  <si>
    <t>Un (1) Taller de Lengua de Señas realizado</t>
  </si>
  <si>
    <t>Consolidar y hacer seguimiento a las acciones formuladas en el plan de trabajo producto de la medición de satisfacción, responsabilidad de cada una de las dependencias involucradas, como resultado de las mesas de trabajo y reportar los resultados al Comité Institucional de Gestión y Desempeño</t>
  </si>
  <si>
    <t>Dos (2) seguimientos cuatrimestrales realizados en la matriz de acciones formuladas en el plan de trabajo producto de la medición de satisfacción</t>
  </si>
  <si>
    <t>Cien por ciento (100%) de los colaboradores que ingresen a la entidad certificados en el Curso de integridad, transparencia y lucha contra la corrupción establecido por Función Pública para dar cumplimiento a la Ley 2016 de 2020</t>
  </si>
  <si>
    <t>Grupo de Gestión Humana 
Grupo de Gestión Contractual</t>
  </si>
  <si>
    <t xml:space="preserve">Aprobación </t>
  </si>
  <si>
    <t>24 de enero</t>
  </si>
  <si>
    <t>Implementar el 100% de las actividades de rendición de cuentas incluidas en la matriz de comunicaciones internas y externas de la entidad</t>
  </si>
  <si>
    <t xml:space="preserve">Grupo de Gestión de Solicitudes y Peticiones
Grupo de Atención al Ciudadano </t>
  </si>
  <si>
    <t xml:space="preserve">Una (1) pieza gráfica  o audiovisual que presente los beneficios generados por las actividades de racionalización de trámites realizadas </t>
  </si>
  <si>
    <t>6.2.4.</t>
  </si>
  <si>
    <t xml:space="preserve">Realizar tres (3) espacios de diálogo de rendición de cuentas en cumplimiento de lo establecido en la Ley 1757 de 2015, en los cuales se desarrollen a cabalidad los elementos de Información, Diálogo y Responsabilidad con nuestros grupos de interés. </t>
  </si>
  <si>
    <t>Tres (3) espacios de diálogo de rendición de cuentas realizados</t>
  </si>
  <si>
    <t>Dos (2) informes de rendición de cuentas elaborados y divulgados a grupos de interés</t>
  </si>
  <si>
    <t xml:space="preserve">3.3.6. </t>
  </si>
  <si>
    <t>Diseñar y ofertar un curso virtual autoformativo sobre rendición-petición de cuentas a grupos de interés de la entidad</t>
  </si>
  <si>
    <t>Un (1) curso virtual autoformativo sobre rendición-petición de cuentas diseñado y ofertado a grupos de interés de la entidad</t>
  </si>
  <si>
    <t xml:space="preserve">Se eliminó la acción número 2 "Estandarizar una estructura del acto administrativo para la emisión de licencias ambientales" del componente de racionalización de trámites
Se reducen los espacios de diálogo de rendición de cuentas y la cantidad de informes elaborador. 
Se incluye un curso virtual autoformativo sobre rendición de cuentas dirigido a grupos de interés externos. 
</t>
  </si>
  <si>
    <t>28 de junio</t>
  </si>
  <si>
    <t>Acompañar la implementación de proyectos de innovación</t>
  </si>
  <si>
    <t>Cuatro (4) compañamiento a proyectos implementados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</si>
</sst>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/mm/yyyy;@"/>
    <numFmt numFmtId="165" formatCode="0.0"/>
    <numFmt numFmtId="166" formatCode="0.0%"/>
    <numFmt numFmtId="167" formatCode="0.000"/>
  </numFmts>
  <fonts count="25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8"/>
      <name val="Times New Roman"/>
      <family val="1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sz val="10"/>
      <color rgb="FFFF0000"/>
      <name val="Arial Narrow"/>
      <family val="2"/>
    </font>
    <font>
      <b/>
      <sz val="10"/>
      <name val="Arial"/>
      <family val="2"/>
    </font>
    <font>
      <sz val="8"/>
      <name val="Arial Narrow"/>
      <family val="2"/>
    </font>
    <font>
      <b/>
      <sz val="9"/>
      <name val="Arial Narrow"/>
      <family val="2"/>
    </font>
    <font>
      <b/>
      <sz val="10"/>
      <color rgb="FFFF0000"/>
      <name val="Arial Narrow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sz val="10"/>
      <name val="Times New Roman"/>
      <family val="1"/>
    </font>
    <font>
      <b/>
      <sz val="12"/>
      <name val="Arial Narrow"/>
      <family val="2"/>
    </font>
    <font>
      <sz val="12"/>
      <color rgb="FF000000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E0EDDA"/>
      </patternFill>
    </fill>
    <fill>
      <patternFill patternType="solid">
        <fgColor theme="0"/>
        <bgColor indexed="64"/>
      </patternFill>
    </fill>
    <fill>
      <patternFill patternType="solid">
        <fgColor rgb="FFE1EEDA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26"/>
      </patternFill>
    </fill>
  </fills>
  <borders count="4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D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D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D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D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274">
    <xf numFmtId="0" fontId="0" fillId="0" borderId="0" xfId="0" applyAlignment="1">
      <alignment horizontal="left" vertical="top"/>
    </xf>
    <xf numFmtId="14" fontId="14" fillId="3" borderId="6" xfId="0" applyNumberFormat="1" applyFont="1" applyFill="1" applyBorder="1" applyAlignment="1">
      <alignment horizontal="center" vertical="center" wrapText="1"/>
    </xf>
    <xf numFmtId="14" fontId="14" fillId="3" borderId="10" xfId="0" applyNumberFormat="1" applyFont="1" applyFill="1" applyBorder="1" applyAlignment="1">
      <alignment horizontal="center" vertical="center" wrapText="1"/>
    </xf>
    <xf numFmtId="14" fontId="14" fillId="0" borderId="6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6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wrapText="1"/>
    </xf>
    <xf numFmtId="0" fontId="22" fillId="0" borderId="0" xfId="0" applyFont="1" applyAlignment="1">
      <alignment horizontal="left" vertical="top"/>
    </xf>
    <xf numFmtId="164" fontId="14" fillId="0" borderId="6" xfId="0" applyNumberFormat="1" applyFont="1" applyBorder="1" applyAlignment="1">
      <alignment horizontal="center" vertical="center" shrinkToFit="1"/>
    </xf>
    <xf numFmtId="14" fontId="3" fillId="0" borderId="6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vertical="center" wrapText="1"/>
    </xf>
    <xf numFmtId="165" fontId="20" fillId="0" borderId="10" xfId="0" applyNumberFormat="1" applyFont="1" applyBorder="1" applyAlignment="1">
      <alignment horizontal="center" vertical="center" shrinkToFit="1"/>
    </xf>
    <xf numFmtId="165" fontId="20" fillId="0" borderId="6" xfId="0" applyNumberFormat="1" applyFont="1" applyBorder="1" applyAlignment="1">
      <alignment vertical="center" shrinkToFit="1"/>
    </xf>
    <xf numFmtId="165" fontId="20" fillId="0" borderId="12" xfId="0" applyNumberFormat="1" applyFont="1" applyBorder="1" applyAlignment="1">
      <alignment horizontal="center" vertical="center" shrinkToFit="1"/>
    </xf>
    <xf numFmtId="165" fontId="20" fillId="0" borderId="6" xfId="0" applyNumberFormat="1" applyFont="1" applyBorder="1" applyAlignment="1">
      <alignment horizontal="center" vertical="center" shrinkToFit="1"/>
    </xf>
    <xf numFmtId="0" fontId="20" fillId="0" borderId="10" xfId="0" applyFont="1" applyBorder="1" applyAlignment="1">
      <alignment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9" fontId="14" fillId="0" borderId="6" xfId="0" applyNumberFormat="1" applyFont="1" applyBorder="1" applyAlignment="1">
      <alignment horizontal="center" vertical="center" wrapText="1"/>
    </xf>
    <xf numFmtId="14" fontId="3" fillId="3" borderId="6" xfId="0" applyNumberFormat="1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14" fontId="14" fillId="0" borderId="6" xfId="0" applyNumberFormat="1" applyFont="1" applyBorder="1" applyAlignment="1">
      <alignment vertical="center" wrapText="1"/>
    </xf>
    <xf numFmtId="164" fontId="14" fillId="0" borderId="6" xfId="0" applyNumberFormat="1" applyFont="1" applyBorder="1" applyAlignment="1">
      <alignment vertical="center" shrinkToFit="1"/>
    </xf>
    <xf numFmtId="164" fontId="14" fillId="0" borderId="6" xfId="0" applyNumberFormat="1" applyFont="1" applyBorder="1" applyAlignment="1">
      <alignment horizontal="center" vertical="center" wrapText="1" shrinkToFit="1"/>
    </xf>
    <xf numFmtId="0" fontId="5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4" fontId="4" fillId="3" borderId="6" xfId="0" applyNumberFormat="1" applyFont="1" applyFill="1" applyBorder="1" applyAlignment="1">
      <alignment horizontal="center" vertical="center" wrapText="1"/>
    </xf>
    <xf numFmtId="14" fontId="14" fillId="0" borderId="6" xfId="0" applyNumberFormat="1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14" fontId="3" fillId="0" borderId="38" xfId="0" applyNumberFormat="1" applyFont="1" applyFill="1" applyBorder="1" applyAlignment="1">
      <alignment horizontal="center" vertical="center" wrapText="1"/>
    </xf>
    <xf numFmtId="14" fontId="14" fillId="0" borderId="4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4" fontId="3" fillId="0" borderId="8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shrinkToFit="1"/>
    </xf>
    <xf numFmtId="14" fontId="3" fillId="0" borderId="39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wrapText="1"/>
    </xf>
    <xf numFmtId="14" fontId="3" fillId="0" borderId="40" xfId="0" applyNumberFormat="1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166" fontId="20" fillId="9" borderId="6" xfId="2" applyNumberFormat="1" applyFont="1" applyFill="1" applyBorder="1" applyAlignment="1">
      <alignment horizontal="center" vertical="center" wrapText="1"/>
    </xf>
    <xf numFmtId="0" fontId="5" fillId="10" borderId="6" xfId="0" applyFont="1" applyFill="1" applyBorder="1" applyAlignment="1" applyProtection="1">
      <alignment horizontal="center" vertical="center" textRotation="90" wrapText="1"/>
      <protection locked="0"/>
    </xf>
    <xf numFmtId="9" fontId="5" fillId="10" borderId="6" xfId="2" applyFont="1" applyFill="1" applyBorder="1" applyAlignment="1" applyProtection="1">
      <alignment horizontal="center" vertical="center" textRotation="90" wrapText="1"/>
      <protection locked="0"/>
    </xf>
    <xf numFmtId="9" fontId="20" fillId="9" borderId="6" xfId="0" applyNumberFormat="1" applyFont="1" applyFill="1" applyBorder="1" applyAlignment="1">
      <alignment horizontal="center" vertical="center"/>
    </xf>
    <xf numFmtId="9" fontId="14" fillId="0" borderId="6" xfId="2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9" fontId="3" fillId="3" borderId="6" xfId="2" applyFont="1" applyFill="1" applyBorder="1" applyAlignment="1">
      <alignment horizontal="center" vertical="center"/>
    </xf>
    <xf numFmtId="9" fontId="14" fillId="3" borderId="6" xfId="2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" fontId="14" fillId="0" borderId="6" xfId="0" applyNumberFormat="1" applyFont="1" applyBorder="1" applyAlignment="1">
      <alignment horizontal="center" vertical="center"/>
    </xf>
    <xf numFmtId="9" fontId="3" fillId="0" borderId="6" xfId="2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9" xfId="0" applyFont="1" applyBorder="1" applyAlignment="1">
      <alignment horizontal="center" wrapText="1"/>
    </xf>
    <xf numFmtId="14" fontId="14" fillId="3" borderId="6" xfId="0" applyNumberFormat="1" applyFont="1" applyFill="1" applyBorder="1" applyAlignment="1">
      <alignment horizontal="center" vertical="center"/>
    </xf>
    <xf numFmtId="166" fontId="20" fillId="6" borderId="6" xfId="2" applyNumberFormat="1" applyFont="1" applyFill="1" applyBorder="1" applyAlignment="1">
      <alignment horizontal="center" vertical="center" wrapText="1"/>
    </xf>
    <xf numFmtId="0" fontId="5" fillId="7" borderId="6" xfId="0" applyFont="1" applyFill="1" applyBorder="1" applyAlignment="1" applyProtection="1">
      <alignment horizontal="center" vertical="center" textRotation="90" wrapText="1"/>
      <protection locked="0"/>
    </xf>
    <xf numFmtId="9" fontId="5" fillId="7" borderId="6" xfId="2" applyFont="1" applyFill="1" applyBorder="1" applyAlignment="1" applyProtection="1">
      <alignment horizontal="center" vertical="center" textRotation="90" wrapText="1"/>
      <protection locked="0"/>
    </xf>
    <xf numFmtId="9" fontId="20" fillId="6" borderId="6" xfId="0" applyNumberFormat="1" applyFont="1" applyFill="1" applyBorder="1" applyAlignment="1">
      <alignment horizontal="center" vertical="center"/>
    </xf>
    <xf numFmtId="166" fontId="14" fillId="0" borderId="6" xfId="0" applyNumberFormat="1" applyFont="1" applyBorder="1" applyAlignment="1">
      <alignment horizontal="center" vertical="center"/>
    </xf>
    <xf numFmtId="9" fontId="14" fillId="0" borderId="6" xfId="2" applyFont="1" applyFill="1" applyBorder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14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top"/>
    </xf>
    <xf numFmtId="9" fontId="14" fillId="0" borderId="6" xfId="0" applyNumberFormat="1" applyFont="1" applyFill="1" applyBorder="1" applyAlignment="1">
      <alignment horizontal="center" vertical="center"/>
    </xf>
    <xf numFmtId="166" fontId="14" fillId="0" borderId="6" xfId="0" applyNumberFormat="1" applyFont="1" applyFill="1" applyBorder="1" applyAlignment="1">
      <alignment horizontal="center" vertical="center"/>
    </xf>
    <xf numFmtId="9" fontId="4" fillId="0" borderId="6" xfId="0" applyNumberFormat="1" applyFont="1" applyFill="1" applyBorder="1" applyAlignment="1">
      <alignment horizontal="center" vertical="center"/>
    </xf>
    <xf numFmtId="9" fontId="3" fillId="0" borderId="6" xfId="0" applyNumberFormat="1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66" fontId="5" fillId="9" borderId="6" xfId="2" applyNumberFormat="1" applyFont="1" applyFill="1" applyBorder="1" applyAlignment="1">
      <alignment horizontal="center" vertical="center" wrapText="1"/>
    </xf>
    <xf numFmtId="9" fontId="5" fillId="9" borderId="6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0" fontId="14" fillId="0" borderId="6" xfId="0" applyNumberFormat="1" applyFont="1" applyBorder="1" applyAlignment="1">
      <alignment horizontal="center" vertical="center"/>
    </xf>
    <xf numFmtId="43" fontId="14" fillId="0" borderId="6" xfId="3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center" wrapText="1" indent="1"/>
    </xf>
    <xf numFmtId="0" fontId="14" fillId="0" borderId="6" xfId="0" applyFont="1" applyBorder="1" applyAlignment="1">
      <alignment horizontal="left" vertical="center" wrapText="1" indent="1"/>
    </xf>
    <xf numFmtId="14" fontId="14" fillId="0" borderId="6" xfId="0" applyNumberFormat="1" applyFont="1" applyBorder="1" applyAlignment="1">
      <alignment horizontal="left" vertical="center" wrapText="1" indent="1"/>
    </xf>
    <xf numFmtId="164" fontId="14" fillId="0" borderId="6" xfId="0" applyNumberFormat="1" applyFont="1" applyBorder="1" applyAlignment="1">
      <alignment horizontal="left" vertical="center" indent="1" shrinkToFit="1"/>
    </xf>
    <xf numFmtId="0" fontId="14" fillId="0" borderId="6" xfId="0" applyFont="1" applyBorder="1" applyAlignment="1">
      <alignment horizontal="left" vertical="center" indent="1"/>
    </xf>
    <xf numFmtId="9" fontId="14" fillId="0" borderId="6" xfId="2" applyFont="1" applyFill="1" applyBorder="1" applyAlignment="1">
      <alignment horizontal="left" vertical="center" indent="1"/>
    </xf>
    <xf numFmtId="0" fontId="4" fillId="0" borderId="0" xfId="0" applyFont="1" applyAlignment="1">
      <alignment horizontal="left" vertical="top" indent="1"/>
    </xf>
    <xf numFmtId="0" fontId="14" fillId="0" borderId="6" xfId="0" applyFont="1" applyBorder="1" applyAlignment="1">
      <alignment horizontal="left" vertical="center" indent="2"/>
    </xf>
    <xf numFmtId="9" fontId="14" fillId="0" borderId="6" xfId="2" applyFont="1" applyFill="1" applyBorder="1" applyAlignment="1">
      <alignment horizontal="left" vertical="center" indent="2"/>
    </xf>
    <xf numFmtId="1" fontId="14" fillId="0" borderId="6" xfId="0" applyNumberFormat="1" applyFont="1" applyFill="1" applyBorder="1" applyAlignment="1">
      <alignment horizontal="center" vertical="center"/>
    </xf>
    <xf numFmtId="9" fontId="14" fillId="0" borderId="6" xfId="0" applyNumberFormat="1" applyFont="1" applyBorder="1" applyAlignment="1">
      <alignment horizontal="center" vertical="center"/>
    </xf>
    <xf numFmtId="43" fontId="3" fillId="0" borderId="6" xfId="3" applyFont="1" applyBorder="1" applyAlignment="1">
      <alignment horizontal="center" vertical="center"/>
    </xf>
    <xf numFmtId="1" fontId="5" fillId="10" borderId="6" xfId="0" applyNumberFormat="1" applyFont="1" applyFill="1" applyBorder="1" applyAlignment="1" applyProtection="1">
      <alignment horizontal="center" vertical="center" textRotation="90" wrapText="1"/>
      <protection locked="0"/>
    </xf>
    <xf numFmtId="1" fontId="3" fillId="0" borderId="0" xfId="0" applyNumberFormat="1" applyFont="1" applyAlignment="1">
      <alignment horizontal="left" vertical="top"/>
    </xf>
    <xf numFmtId="0" fontId="3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top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 readingOrder="1"/>
    </xf>
    <xf numFmtId="14" fontId="4" fillId="0" borderId="6" xfId="0" applyNumberFormat="1" applyFont="1" applyBorder="1" applyAlignment="1">
      <alignment horizontal="center" vertical="center" wrapText="1" readingOrder="1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left" vertical="top"/>
    </xf>
    <xf numFmtId="0" fontId="8" fillId="0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3" fillId="0" borderId="6" xfId="0" applyFont="1" applyFill="1" applyBorder="1" applyAlignment="1">
      <alignment horizontal="center" vertical="center" wrapText="1"/>
    </xf>
    <xf numFmtId="167" fontId="14" fillId="0" borderId="6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6" borderId="6" xfId="0" applyFont="1" applyFill="1" applyBorder="1" applyAlignment="1" applyProtection="1">
      <alignment horizontal="center" vertical="center" wrapText="1"/>
      <protection locked="0"/>
    </xf>
    <xf numFmtId="0" fontId="5" fillId="5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24" fillId="6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8" fillId="0" borderId="19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center" vertical="center" wrapText="1"/>
    </xf>
    <xf numFmtId="14" fontId="15" fillId="0" borderId="6" xfId="0" applyNumberFormat="1" applyFont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20" fillId="9" borderId="6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5" fillId="8" borderId="25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5" fillId="9" borderId="15" xfId="0" applyFont="1" applyFill="1" applyBorder="1" applyAlignment="1">
      <alignment horizontal="center" vertical="center" wrapText="1"/>
    </xf>
    <xf numFmtId="0" fontId="5" fillId="9" borderId="16" xfId="0" applyFont="1" applyFill="1" applyBorder="1" applyAlignment="1">
      <alignment horizontal="center" vertical="center" wrapText="1"/>
    </xf>
    <xf numFmtId="0" fontId="5" fillId="9" borderId="19" xfId="0" applyFont="1" applyFill="1" applyBorder="1" applyAlignment="1">
      <alignment horizontal="center" vertical="center" wrapText="1"/>
    </xf>
    <xf numFmtId="0" fontId="5" fillId="9" borderId="2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top"/>
    </xf>
    <xf numFmtId="0" fontId="20" fillId="0" borderId="19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5" fillId="8" borderId="23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0" fontId="5" fillId="8" borderId="24" xfId="0" applyFont="1" applyFill="1" applyBorder="1" applyAlignment="1">
      <alignment horizontal="center" vertical="center" wrapText="1"/>
    </xf>
    <xf numFmtId="0" fontId="5" fillId="8" borderId="22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5" fillId="9" borderId="15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6" xfId="0" applyFont="1" applyFill="1" applyBorder="1" applyAlignment="1" applyProtection="1">
      <alignment horizontal="center" vertical="center" wrapText="1"/>
      <protection locked="0"/>
    </xf>
    <xf numFmtId="0" fontId="5" fillId="9" borderId="19" xfId="0" applyFont="1" applyFill="1" applyBorder="1" applyAlignment="1" applyProtection="1">
      <alignment horizontal="center" vertical="center" wrapText="1"/>
      <protection locked="0"/>
    </xf>
    <xf numFmtId="0" fontId="5" fillId="9" borderId="24" xfId="0" applyFont="1" applyFill="1" applyBorder="1" applyAlignment="1" applyProtection="1">
      <alignment horizontal="center" vertical="center" wrapText="1"/>
      <protection locked="0"/>
    </xf>
    <xf numFmtId="0" fontId="5" fillId="9" borderId="22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5" fillId="8" borderId="21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wrapText="1"/>
    </xf>
    <xf numFmtId="0" fontId="5" fillId="8" borderId="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top"/>
    </xf>
    <xf numFmtId="0" fontId="7" fillId="0" borderId="19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1" xr:uid="{00000000-0005-0000-0000-000002000000}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58648</xdr:colOff>
      <xdr:row>0</xdr:row>
      <xdr:rowOff>444014</xdr:rowOff>
    </xdr:from>
    <xdr:to>
      <xdr:col>2</xdr:col>
      <xdr:colOff>952232</xdr:colOff>
      <xdr:row>1</xdr:row>
      <xdr:rowOff>114300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8173" y="444014"/>
          <a:ext cx="893584" cy="679936"/>
        </a:xfrm>
        <a:prstGeom prst="rect">
          <a:avLst/>
        </a:prstGeom>
      </xdr:spPr>
    </xdr:pic>
    <xdr:clientData/>
  </xdr:twoCellAnchor>
  <xdr:twoCellAnchor editAs="oneCell">
    <xdr:from>
      <xdr:col>0</xdr:col>
      <xdr:colOff>168167</xdr:colOff>
      <xdr:row>0</xdr:row>
      <xdr:rowOff>95250</xdr:rowOff>
    </xdr:from>
    <xdr:to>
      <xdr:col>0</xdr:col>
      <xdr:colOff>819151</xdr:colOff>
      <xdr:row>0</xdr:row>
      <xdr:rowOff>904875</xdr:rowOff>
    </xdr:to>
    <xdr:pic>
      <xdr:nvPicPr>
        <xdr:cNvPr id="3" name="image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167" y="95250"/>
          <a:ext cx="650984" cy="809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46</xdr:col>
      <xdr:colOff>182473</xdr:colOff>
      <xdr:row>0</xdr:row>
      <xdr:rowOff>194630</xdr:rowOff>
    </xdr:from>
    <xdr:to>
      <xdr:col>48</xdr:col>
      <xdr:colOff>184640</xdr:colOff>
      <xdr:row>1</xdr:row>
      <xdr:rowOff>103645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882" y="194630"/>
          <a:ext cx="1175286" cy="567106"/>
        </a:xfrm>
        <a:prstGeom prst="rect">
          <a:avLst/>
        </a:prstGeom>
      </xdr:spPr>
    </xdr:pic>
    <xdr:clientData/>
  </xdr:twoCellAnchor>
  <xdr:twoCellAnchor editAs="oneCell">
    <xdr:from>
      <xdr:col>0</xdr:col>
      <xdr:colOff>492016</xdr:colOff>
      <xdr:row>0</xdr:row>
      <xdr:rowOff>0</xdr:rowOff>
    </xdr:from>
    <xdr:to>
      <xdr:col>0</xdr:col>
      <xdr:colOff>1076653</xdr:colOff>
      <xdr:row>0</xdr:row>
      <xdr:rowOff>638945</xdr:rowOff>
    </xdr:to>
    <xdr:pic>
      <xdr:nvPicPr>
        <xdr:cNvPr id="4" name="image2.jpe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016" y="0"/>
          <a:ext cx="584637" cy="6389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182218</xdr:colOff>
      <xdr:row>0</xdr:row>
      <xdr:rowOff>282556</xdr:rowOff>
    </xdr:from>
    <xdr:to>
      <xdr:col>12</xdr:col>
      <xdr:colOff>609170</xdr:colOff>
      <xdr:row>1</xdr:row>
      <xdr:rowOff>109423</xdr:rowOff>
    </xdr:to>
    <xdr:pic>
      <xdr:nvPicPr>
        <xdr:cNvPr id="7" name="image1.jpe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4979" y="282556"/>
          <a:ext cx="1154902" cy="564019"/>
        </a:xfrm>
        <a:prstGeom prst="rect">
          <a:avLst/>
        </a:prstGeom>
      </xdr:spPr>
    </xdr:pic>
    <xdr:clientData/>
  </xdr:twoCellAnchor>
  <xdr:twoCellAnchor editAs="oneCell">
    <xdr:from>
      <xdr:col>0</xdr:col>
      <xdr:colOff>364720</xdr:colOff>
      <xdr:row>0</xdr:row>
      <xdr:rowOff>0</xdr:rowOff>
    </xdr:from>
    <xdr:to>
      <xdr:col>2</xdr:col>
      <xdr:colOff>257759</xdr:colOff>
      <xdr:row>0</xdr:row>
      <xdr:rowOff>641901</xdr:rowOff>
    </xdr:to>
    <xdr:pic>
      <xdr:nvPicPr>
        <xdr:cNvPr id="4" name="image2.jpe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720" y="0"/>
          <a:ext cx="584637" cy="6419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47</xdr:col>
      <xdr:colOff>137580</xdr:colOff>
      <xdr:row>0</xdr:row>
      <xdr:rowOff>0</xdr:rowOff>
    </xdr:from>
    <xdr:to>
      <xdr:col>49</xdr:col>
      <xdr:colOff>239138</xdr:colOff>
      <xdr:row>2</xdr:row>
      <xdr:rowOff>283118</xdr:rowOff>
    </xdr:to>
    <xdr:pic>
      <xdr:nvPicPr>
        <xdr:cNvPr id="4" name="image1.jpeg">
          <a:extLst>
            <a:ext uri="{FF2B5EF4-FFF2-40B4-BE49-F238E27FC236}">
              <a16:creationId xmlns:a16="http://schemas.microsoft.com/office/drawing/2014/main" id="{F2EA7292-6410-499A-B19F-D37701D03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26247" y="158748"/>
          <a:ext cx="1159892" cy="569926"/>
        </a:xfrm>
        <a:prstGeom prst="rect">
          <a:avLst/>
        </a:prstGeom>
      </xdr:spPr>
    </xdr:pic>
    <xdr:clientData/>
  </xdr:twoCellAnchor>
  <xdr:twoCellAnchor editAs="oneCell">
    <xdr:from>
      <xdr:col>0</xdr:col>
      <xdr:colOff>464207</xdr:colOff>
      <xdr:row>2</xdr:row>
      <xdr:rowOff>20436</xdr:rowOff>
    </xdr:from>
    <xdr:to>
      <xdr:col>0</xdr:col>
      <xdr:colOff>1048844</xdr:colOff>
      <xdr:row>3</xdr:row>
      <xdr:rowOff>235324</xdr:rowOff>
    </xdr:to>
    <xdr:pic>
      <xdr:nvPicPr>
        <xdr:cNvPr id="5" name="image2.jpeg">
          <a:extLst>
            <a:ext uri="{FF2B5EF4-FFF2-40B4-BE49-F238E27FC236}">
              <a16:creationId xmlns:a16="http://schemas.microsoft.com/office/drawing/2014/main" id="{86D103F1-9F05-426C-9802-F9F75DA11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207" y="1286701"/>
          <a:ext cx="584637" cy="629505"/>
        </a:xfrm>
        <a:prstGeom prst="rect">
          <a:avLst/>
        </a:prstGeom>
      </xdr:spPr>
    </xdr:pic>
    <xdr:clientData/>
  </xdr:twoCellAnchor>
  <xdr:twoCellAnchor editAs="oneCell">
    <xdr:from>
      <xdr:col>46</xdr:col>
      <xdr:colOff>206064</xdr:colOff>
      <xdr:row>2</xdr:row>
      <xdr:rowOff>98984</xdr:rowOff>
    </xdr:from>
    <xdr:to>
      <xdr:col>48</xdr:col>
      <xdr:colOff>307619</xdr:colOff>
      <xdr:row>3</xdr:row>
      <xdr:rowOff>560294</xdr:rowOff>
    </xdr:to>
    <xdr:pic>
      <xdr:nvPicPr>
        <xdr:cNvPr id="6" name="image1.jpeg">
          <a:extLst>
            <a:ext uri="{FF2B5EF4-FFF2-40B4-BE49-F238E27FC236}">
              <a16:creationId xmlns:a16="http://schemas.microsoft.com/office/drawing/2014/main" id="{73EAD266-0977-4DAE-8C86-97AC52033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78035" y="1365249"/>
          <a:ext cx="1177319" cy="8759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315310</xdr:colOff>
      <xdr:row>0</xdr:row>
      <xdr:rowOff>0</xdr:rowOff>
    </xdr:from>
    <xdr:to>
      <xdr:col>0</xdr:col>
      <xdr:colOff>899947</xdr:colOff>
      <xdr:row>0</xdr:row>
      <xdr:rowOff>638945</xdr:rowOff>
    </xdr:to>
    <xdr:pic>
      <xdr:nvPicPr>
        <xdr:cNvPr id="6" name="image2.jpe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310" y="0"/>
          <a:ext cx="584637" cy="638945"/>
        </a:xfrm>
        <a:prstGeom prst="rect">
          <a:avLst/>
        </a:prstGeom>
      </xdr:spPr>
    </xdr:pic>
    <xdr:clientData/>
  </xdr:twoCellAnchor>
  <xdr:twoCellAnchor editAs="oneCell">
    <xdr:from>
      <xdr:col>46</xdr:col>
      <xdr:colOff>317500</xdr:colOff>
      <xdr:row>0</xdr:row>
      <xdr:rowOff>222250</xdr:rowOff>
    </xdr:from>
    <xdr:to>
      <xdr:col>48</xdr:col>
      <xdr:colOff>419058</xdr:colOff>
      <xdr:row>0</xdr:row>
      <xdr:rowOff>788162</xdr:rowOff>
    </xdr:to>
    <xdr:pic>
      <xdr:nvPicPr>
        <xdr:cNvPr id="4" name="image1.jpeg">
          <a:extLst>
            <a:ext uri="{FF2B5EF4-FFF2-40B4-BE49-F238E27FC236}">
              <a16:creationId xmlns:a16="http://schemas.microsoft.com/office/drawing/2014/main" id="{0CE5176C-5CD2-44FB-BF0C-84B8A51D2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2750" y="222250"/>
          <a:ext cx="1159891" cy="5659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464207</xdr:colOff>
      <xdr:row>0</xdr:row>
      <xdr:rowOff>20436</xdr:rowOff>
    </xdr:from>
    <xdr:to>
      <xdr:col>0</xdr:col>
      <xdr:colOff>1048844</xdr:colOff>
      <xdr:row>1</xdr:row>
      <xdr:rowOff>238967</xdr:rowOff>
    </xdr:to>
    <xdr:pic>
      <xdr:nvPicPr>
        <xdr:cNvPr id="8" name="image2.jpeg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207" y="20436"/>
          <a:ext cx="584637" cy="641864"/>
        </a:xfrm>
        <a:prstGeom prst="rect">
          <a:avLst/>
        </a:prstGeom>
      </xdr:spPr>
    </xdr:pic>
    <xdr:clientData/>
  </xdr:twoCellAnchor>
  <xdr:twoCellAnchor editAs="oneCell">
    <xdr:from>
      <xdr:col>46</xdr:col>
      <xdr:colOff>306917</xdr:colOff>
      <xdr:row>0</xdr:row>
      <xdr:rowOff>222249</xdr:rowOff>
    </xdr:from>
    <xdr:to>
      <xdr:col>48</xdr:col>
      <xdr:colOff>408472</xdr:colOff>
      <xdr:row>1</xdr:row>
      <xdr:rowOff>367747</xdr:rowOff>
    </xdr:to>
    <xdr:pic>
      <xdr:nvPicPr>
        <xdr:cNvPr id="4" name="image1.jpeg">
          <a:extLst>
            <a:ext uri="{FF2B5EF4-FFF2-40B4-BE49-F238E27FC236}">
              <a16:creationId xmlns:a16="http://schemas.microsoft.com/office/drawing/2014/main" id="{2B8E5CBA-ECE9-4DED-B37B-2C37F2A3E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54750" y="222249"/>
          <a:ext cx="1159891" cy="56883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461507</xdr:colOff>
      <xdr:row>0</xdr:row>
      <xdr:rowOff>57879</xdr:rowOff>
    </xdr:from>
    <xdr:to>
      <xdr:col>0</xdr:col>
      <xdr:colOff>1046144</xdr:colOff>
      <xdr:row>0</xdr:row>
      <xdr:rowOff>696824</xdr:rowOff>
    </xdr:to>
    <xdr:pic>
      <xdr:nvPicPr>
        <xdr:cNvPr id="5" name="image2.jpe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507" y="57879"/>
          <a:ext cx="584637" cy="638945"/>
        </a:xfrm>
        <a:prstGeom prst="rect">
          <a:avLst/>
        </a:prstGeom>
      </xdr:spPr>
    </xdr:pic>
    <xdr:clientData/>
  </xdr:twoCellAnchor>
  <xdr:twoCellAnchor editAs="oneCell">
    <xdr:from>
      <xdr:col>46</xdr:col>
      <xdr:colOff>328083</xdr:colOff>
      <xdr:row>0</xdr:row>
      <xdr:rowOff>169334</xdr:rowOff>
    </xdr:from>
    <xdr:to>
      <xdr:col>48</xdr:col>
      <xdr:colOff>435847</xdr:colOff>
      <xdr:row>0</xdr:row>
      <xdr:rowOff>735246</xdr:rowOff>
    </xdr:to>
    <xdr:pic>
      <xdr:nvPicPr>
        <xdr:cNvPr id="6" name="image1.jpeg">
          <a:extLst>
            <a:ext uri="{FF2B5EF4-FFF2-40B4-BE49-F238E27FC236}">
              <a16:creationId xmlns:a16="http://schemas.microsoft.com/office/drawing/2014/main" id="{72578AA4-5843-4BF3-9D35-55D523C1B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64250" y="169334"/>
          <a:ext cx="1166097" cy="5659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zoomScale="90" zoomScaleNormal="90" workbookViewId="0">
      <selection activeCell="C11" sqref="C11"/>
    </sheetView>
  </sheetViews>
  <sheetFormatPr baseColWidth="10" defaultColWidth="12" defaultRowHeight="12.75" x14ac:dyDescent="0.2"/>
  <cols>
    <col min="1" max="1" width="25.1640625" customWidth="1"/>
    <col min="2" max="2" width="59.5" customWidth="1"/>
    <col min="3" max="3" width="38.5" customWidth="1"/>
  </cols>
  <sheetData>
    <row r="1" spans="1:3" ht="79.5" customHeight="1" x14ac:dyDescent="0.2">
      <c r="A1" s="7"/>
      <c r="B1" s="158" t="s">
        <v>0</v>
      </c>
      <c r="C1" s="158"/>
    </row>
    <row r="2" spans="1:3" ht="38.25" x14ac:dyDescent="0.2">
      <c r="A2" s="8" t="s">
        <v>1</v>
      </c>
      <c r="B2" s="158"/>
      <c r="C2" s="158"/>
    </row>
    <row r="3" spans="1:3" ht="47.25" x14ac:dyDescent="0.2">
      <c r="A3" s="9" t="s">
        <v>2</v>
      </c>
      <c r="B3" s="9" t="s">
        <v>3</v>
      </c>
      <c r="C3" s="9" t="s">
        <v>4</v>
      </c>
    </row>
    <row r="4" spans="1:3" ht="15.75" x14ac:dyDescent="0.2">
      <c r="A4" s="10">
        <v>1</v>
      </c>
      <c r="B4" s="10" t="s">
        <v>402</v>
      </c>
      <c r="C4" s="10" t="s">
        <v>403</v>
      </c>
    </row>
    <row r="5" spans="1:3" ht="125.25" customHeight="1" x14ac:dyDescent="0.2">
      <c r="A5" s="10">
        <v>2</v>
      </c>
      <c r="B5" s="12" t="s">
        <v>414</v>
      </c>
      <c r="C5" s="10" t="s">
        <v>415</v>
      </c>
    </row>
    <row r="6" spans="1:3" ht="15.75" x14ac:dyDescent="0.2">
      <c r="A6" s="10"/>
      <c r="B6" s="12"/>
      <c r="C6" s="10"/>
    </row>
    <row r="7" spans="1:3" ht="15.75" x14ac:dyDescent="0.2">
      <c r="A7" s="10"/>
      <c r="B7" s="12"/>
      <c r="C7" s="10"/>
    </row>
    <row r="8" spans="1:3" ht="15.75" x14ac:dyDescent="0.2">
      <c r="A8" s="10"/>
      <c r="B8" s="14"/>
      <c r="C8" s="10"/>
    </row>
    <row r="9" spans="1:3" ht="15.75" x14ac:dyDescent="0.2">
      <c r="A9" s="13"/>
      <c r="B9" s="13"/>
      <c r="C9" s="13"/>
    </row>
    <row r="10" spans="1:3" ht="15.75" x14ac:dyDescent="0.2">
      <c r="A10" s="13"/>
      <c r="B10" s="13"/>
      <c r="C10" s="13"/>
    </row>
    <row r="11" spans="1:3" ht="15.75" x14ac:dyDescent="0.2">
      <c r="A11" s="13"/>
      <c r="B11" s="13"/>
      <c r="C11" s="13"/>
    </row>
    <row r="12" spans="1:3" x14ac:dyDescent="0.2">
      <c r="A12" s="11"/>
      <c r="B12" s="11"/>
    </row>
  </sheetData>
  <mergeCells count="2">
    <mergeCell ref="B1:B2"/>
    <mergeCell ref="C1:C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26"/>
  <sheetViews>
    <sheetView topLeftCell="X1" zoomScale="85" zoomScaleNormal="85" workbookViewId="0">
      <selection activeCell="B17" sqref="A17:XFD17"/>
    </sheetView>
  </sheetViews>
  <sheetFormatPr baseColWidth="10" defaultColWidth="9.33203125" defaultRowHeight="12.75" x14ac:dyDescent="0.2"/>
  <cols>
    <col min="1" max="1" width="27.83203125" customWidth="1"/>
    <col min="2" max="2" width="8.6640625" customWidth="1"/>
    <col min="3" max="3" width="49.5" customWidth="1"/>
    <col min="4" max="4" width="35.6640625" customWidth="1"/>
    <col min="5" max="5" width="34.1640625" hidden="1" customWidth="1"/>
    <col min="6" max="6" width="43.5" hidden="1" customWidth="1"/>
    <col min="7" max="7" width="11.83203125" hidden="1" customWidth="1"/>
    <col min="8" max="8" width="12.5" hidden="1" customWidth="1"/>
    <col min="9" max="9" width="20.33203125" customWidth="1"/>
    <col min="10" max="10" width="9.6640625" customWidth="1"/>
    <col min="11" max="11" width="9.33203125" customWidth="1"/>
    <col min="12" max="12" width="12.5" customWidth="1"/>
    <col min="13" max="13" width="9.6640625" customWidth="1"/>
    <col min="14" max="14" width="9.33203125" customWidth="1"/>
    <col min="15" max="15" width="11" customWidth="1"/>
    <col min="16" max="16" width="9.6640625" customWidth="1"/>
    <col min="17" max="17" width="9.33203125" customWidth="1"/>
    <col min="18" max="18" width="11" customWidth="1"/>
    <col min="19" max="19" width="9.6640625" customWidth="1"/>
    <col min="20" max="20" width="9.33203125" customWidth="1"/>
    <col min="21" max="21" width="11" customWidth="1"/>
    <col min="22" max="22" width="9.6640625" customWidth="1"/>
    <col min="23" max="23" width="9.33203125" customWidth="1"/>
    <col min="24" max="24" width="11" customWidth="1"/>
    <col min="25" max="26" width="9.33203125" customWidth="1"/>
    <col min="27" max="27" width="12.5" customWidth="1"/>
    <col min="28" max="28" width="9.6640625" customWidth="1"/>
    <col min="29" max="29" width="9.33203125" customWidth="1"/>
    <col min="30" max="30" width="12.5" customWidth="1"/>
    <col min="31" max="31" width="9.6640625" customWidth="1"/>
    <col min="32" max="32" width="9.33203125" customWidth="1"/>
    <col min="33" max="33" width="12.5" customWidth="1"/>
    <col min="34" max="34" width="9.6640625" customWidth="1"/>
    <col min="35" max="35" width="9.33203125" customWidth="1"/>
    <col min="36" max="36" width="12.5" customWidth="1"/>
    <col min="37" max="38" width="9.33203125" customWidth="1"/>
    <col min="39" max="39" width="12.5" customWidth="1"/>
    <col min="40" max="40" width="9.6640625" customWidth="1"/>
    <col min="41" max="41" width="9.33203125" customWidth="1"/>
    <col min="42" max="42" width="12.5" customWidth="1"/>
    <col min="43" max="43" width="9.6640625" customWidth="1"/>
    <col min="44" max="44" width="9.33203125" customWidth="1"/>
    <col min="45" max="45" width="12.5" customWidth="1"/>
    <col min="46" max="46" width="9.6640625" bestFit="1" customWidth="1"/>
    <col min="48" max="49" width="11" bestFit="1" customWidth="1"/>
  </cols>
  <sheetData>
    <row r="1" spans="1:49" ht="51.75" customHeight="1" x14ac:dyDescent="0.2">
      <c r="A1" s="7"/>
      <c r="B1" s="158" t="s">
        <v>0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65"/>
      <c r="AV1" s="165"/>
      <c r="AW1" s="165"/>
    </row>
    <row r="2" spans="1:49" ht="37.5" customHeight="1" x14ac:dyDescent="0.2">
      <c r="A2" s="8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65"/>
      <c r="AV2" s="165"/>
      <c r="AW2" s="165"/>
    </row>
    <row r="3" spans="1:49" ht="21.75" customHeight="1" x14ac:dyDescent="0.2">
      <c r="A3" s="160" t="s">
        <v>5</v>
      </c>
      <c r="B3" s="160"/>
      <c r="C3" s="160"/>
      <c r="D3" s="160"/>
      <c r="E3" s="160"/>
      <c r="F3" s="160"/>
      <c r="G3" s="160"/>
      <c r="H3" s="160"/>
      <c r="I3" s="164" t="s">
        <v>6</v>
      </c>
      <c r="J3" s="159" t="s">
        <v>7</v>
      </c>
      <c r="K3" s="159"/>
      <c r="L3" s="159"/>
      <c r="M3" s="159" t="s">
        <v>8</v>
      </c>
      <c r="N3" s="159"/>
      <c r="O3" s="159"/>
      <c r="P3" s="159" t="s">
        <v>9</v>
      </c>
      <c r="Q3" s="159"/>
      <c r="R3" s="159"/>
      <c r="S3" s="159" t="s">
        <v>10</v>
      </c>
      <c r="T3" s="159"/>
      <c r="U3" s="159"/>
      <c r="V3" s="159" t="s">
        <v>11</v>
      </c>
      <c r="W3" s="159"/>
      <c r="X3" s="159"/>
      <c r="Y3" s="159" t="s">
        <v>12</v>
      </c>
      <c r="Z3" s="159"/>
      <c r="AA3" s="159"/>
      <c r="AB3" s="159" t="s">
        <v>13</v>
      </c>
      <c r="AC3" s="159"/>
      <c r="AD3" s="159"/>
      <c r="AE3" s="159" t="s">
        <v>14</v>
      </c>
      <c r="AF3" s="159"/>
      <c r="AG3" s="159"/>
      <c r="AH3" s="159" t="s">
        <v>15</v>
      </c>
      <c r="AI3" s="159"/>
      <c r="AJ3" s="159"/>
      <c r="AK3" s="159" t="s">
        <v>16</v>
      </c>
      <c r="AL3" s="159"/>
      <c r="AM3" s="159"/>
      <c r="AN3" s="159" t="s">
        <v>17</v>
      </c>
      <c r="AO3" s="159"/>
      <c r="AP3" s="159"/>
      <c r="AQ3" s="159" t="s">
        <v>18</v>
      </c>
      <c r="AR3" s="159"/>
      <c r="AS3" s="159"/>
      <c r="AT3" s="159" t="s">
        <v>19</v>
      </c>
      <c r="AU3" s="159"/>
      <c r="AV3" s="159"/>
      <c r="AW3" s="164" t="s">
        <v>20</v>
      </c>
    </row>
    <row r="4" spans="1:49" ht="21.75" customHeight="1" x14ac:dyDescent="0.2">
      <c r="A4" s="160"/>
      <c r="B4" s="160"/>
      <c r="C4" s="160"/>
      <c r="D4" s="160"/>
      <c r="E4" s="160"/>
      <c r="F4" s="160"/>
      <c r="G4" s="160"/>
      <c r="H4" s="160"/>
      <c r="I4" s="164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64"/>
    </row>
    <row r="5" spans="1:49" s="5" customFormat="1" ht="45" customHeight="1" x14ac:dyDescent="0.2">
      <c r="A5" s="48" t="s">
        <v>21</v>
      </c>
      <c r="B5" s="160" t="s">
        <v>22</v>
      </c>
      <c r="C5" s="160"/>
      <c r="D5" s="48" t="s">
        <v>23</v>
      </c>
      <c r="E5" s="48" t="s">
        <v>24</v>
      </c>
      <c r="F5" s="48" t="s">
        <v>25</v>
      </c>
      <c r="G5" s="48" t="s">
        <v>26</v>
      </c>
      <c r="H5" s="48" t="s">
        <v>386</v>
      </c>
      <c r="I5" s="98">
        <f>SUM(I6:I17)</f>
        <v>0.99960000000000016</v>
      </c>
      <c r="J5" s="99" t="s">
        <v>27</v>
      </c>
      <c r="K5" s="99" t="s">
        <v>28</v>
      </c>
      <c r="L5" s="100" t="s">
        <v>29</v>
      </c>
      <c r="M5" s="99" t="s">
        <v>27</v>
      </c>
      <c r="N5" s="99" t="s">
        <v>28</v>
      </c>
      <c r="O5" s="100" t="s">
        <v>29</v>
      </c>
      <c r="P5" s="99" t="s">
        <v>27</v>
      </c>
      <c r="Q5" s="99" t="s">
        <v>28</v>
      </c>
      <c r="R5" s="100" t="s">
        <v>29</v>
      </c>
      <c r="S5" s="99" t="s">
        <v>27</v>
      </c>
      <c r="T5" s="99" t="s">
        <v>28</v>
      </c>
      <c r="U5" s="100" t="s">
        <v>29</v>
      </c>
      <c r="V5" s="99" t="s">
        <v>27</v>
      </c>
      <c r="W5" s="99" t="s">
        <v>28</v>
      </c>
      <c r="X5" s="100" t="s">
        <v>29</v>
      </c>
      <c r="Y5" s="99" t="s">
        <v>27</v>
      </c>
      <c r="Z5" s="99" t="s">
        <v>28</v>
      </c>
      <c r="AA5" s="100" t="s">
        <v>29</v>
      </c>
      <c r="AB5" s="99" t="s">
        <v>27</v>
      </c>
      <c r="AC5" s="99" t="s">
        <v>28</v>
      </c>
      <c r="AD5" s="100" t="s">
        <v>29</v>
      </c>
      <c r="AE5" s="99" t="s">
        <v>27</v>
      </c>
      <c r="AF5" s="99" t="s">
        <v>28</v>
      </c>
      <c r="AG5" s="100" t="s">
        <v>29</v>
      </c>
      <c r="AH5" s="99" t="s">
        <v>27</v>
      </c>
      <c r="AI5" s="99" t="s">
        <v>28</v>
      </c>
      <c r="AJ5" s="100" t="s">
        <v>29</v>
      </c>
      <c r="AK5" s="99" t="s">
        <v>27</v>
      </c>
      <c r="AL5" s="99" t="s">
        <v>28</v>
      </c>
      <c r="AM5" s="100" t="s">
        <v>29</v>
      </c>
      <c r="AN5" s="99" t="s">
        <v>27</v>
      </c>
      <c r="AO5" s="99" t="s">
        <v>28</v>
      </c>
      <c r="AP5" s="100" t="s">
        <v>29</v>
      </c>
      <c r="AQ5" s="99" t="s">
        <v>27</v>
      </c>
      <c r="AR5" s="99" t="s">
        <v>28</v>
      </c>
      <c r="AS5" s="100" t="s">
        <v>29</v>
      </c>
      <c r="AT5" s="99" t="s">
        <v>27</v>
      </c>
      <c r="AU5" s="99" t="s">
        <v>28</v>
      </c>
      <c r="AV5" s="100" t="s">
        <v>29</v>
      </c>
      <c r="AW5" s="101">
        <f>SUM(AW6:AW17)</f>
        <v>0</v>
      </c>
    </row>
    <row r="6" spans="1:49" s="136" customFormat="1" ht="70.5" customHeight="1" x14ac:dyDescent="0.2">
      <c r="A6" s="162" t="s">
        <v>377</v>
      </c>
      <c r="B6" s="130" t="s">
        <v>30</v>
      </c>
      <c r="C6" s="131" t="s">
        <v>31</v>
      </c>
      <c r="D6" s="24" t="s">
        <v>374</v>
      </c>
      <c r="E6" s="131" t="s">
        <v>32</v>
      </c>
      <c r="F6" s="131" t="s">
        <v>33</v>
      </c>
      <c r="G6" s="132">
        <v>44593</v>
      </c>
      <c r="H6" s="133">
        <v>44712</v>
      </c>
      <c r="I6" s="102">
        <v>8.3299999999999999E-2</v>
      </c>
      <c r="J6" s="137"/>
      <c r="K6" s="137"/>
      <c r="L6" s="138" t="e">
        <f>+K6/J6</f>
        <v>#DIV/0!</v>
      </c>
      <c r="M6" s="137">
        <v>0.25</v>
      </c>
      <c r="N6" s="137"/>
      <c r="O6" s="138">
        <f>+N6/M6</f>
        <v>0</v>
      </c>
      <c r="P6" s="137">
        <v>0.25</v>
      </c>
      <c r="Q6" s="137"/>
      <c r="R6" s="137">
        <f>+Q6/P6</f>
        <v>0</v>
      </c>
      <c r="S6" s="137">
        <v>0.25</v>
      </c>
      <c r="T6" s="137"/>
      <c r="U6" s="138">
        <f>+T6/S6</f>
        <v>0</v>
      </c>
      <c r="V6" s="137">
        <v>0.25</v>
      </c>
      <c r="W6" s="137"/>
      <c r="X6" s="138">
        <f>+W6/V6</f>
        <v>0</v>
      </c>
      <c r="Y6" s="137"/>
      <c r="Z6" s="137"/>
      <c r="AA6" s="138" t="e">
        <f>+Z6/Y6</f>
        <v>#DIV/0!</v>
      </c>
      <c r="AB6" s="137"/>
      <c r="AC6" s="137"/>
      <c r="AD6" s="138" t="e">
        <f>+AC6/AB6</f>
        <v>#DIV/0!</v>
      </c>
      <c r="AE6" s="137"/>
      <c r="AF6" s="137"/>
      <c r="AG6" s="138" t="e">
        <f>+AF6/AE6</f>
        <v>#DIV/0!</v>
      </c>
      <c r="AH6" s="137"/>
      <c r="AI6" s="137"/>
      <c r="AJ6" s="138" t="e">
        <f>+AI6/AH6</f>
        <v>#DIV/0!</v>
      </c>
      <c r="AK6" s="137"/>
      <c r="AL6" s="137"/>
      <c r="AM6" s="138" t="e">
        <f>+AL6/AK6</f>
        <v>#DIV/0!</v>
      </c>
      <c r="AN6" s="137"/>
      <c r="AO6" s="137"/>
      <c r="AP6" s="138" t="e">
        <f>+AO6/AN6</f>
        <v>#DIV/0!</v>
      </c>
      <c r="AQ6" s="137"/>
      <c r="AR6" s="137"/>
      <c r="AS6" s="137" t="e">
        <f>+AR6/AQ6</f>
        <v>#DIV/0!</v>
      </c>
      <c r="AT6" s="87">
        <f>J6+M6+P6+S6+V6+Y6+AB6+AE6+AH6+AK6+AN6+AQ6</f>
        <v>1</v>
      </c>
      <c r="AU6" s="137">
        <f>K6+N6+Q6+T6+W6+Z6+AC6+AF6+AI6+AL6+AO6+AR6</f>
        <v>0</v>
      </c>
      <c r="AV6" s="138">
        <f>+AU6/AT6</f>
        <v>0</v>
      </c>
      <c r="AW6" s="137">
        <f>+AV6*I6</f>
        <v>0</v>
      </c>
    </row>
    <row r="7" spans="1:49" s="5" customFormat="1" ht="70.5" customHeight="1" x14ac:dyDescent="0.2">
      <c r="A7" s="163"/>
      <c r="B7" s="29" t="s">
        <v>34</v>
      </c>
      <c r="C7" s="24" t="s">
        <v>35</v>
      </c>
      <c r="D7" s="24" t="s">
        <v>375</v>
      </c>
      <c r="E7" s="20" t="s">
        <v>32</v>
      </c>
      <c r="F7" s="20" t="s">
        <v>33</v>
      </c>
      <c r="G7" s="3">
        <v>44713</v>
      </c>
      <c r="H7" s="17">
        <v>44730</v>
      </c>
      <c r="I7" s="102">
        <v>8.3299999999999999E-2</v>
      </c>
      <c r="J7" s="134"/>
      <c r="K7" s="134"/>
      <c r="L7" s="135" t="e">
        <f>+K7/J7</f>
        <v>#DIV/0!</v>
      </c>
      <c r="M7" s="134"/>
      <c r="N7" s="134"/>
      <c r="O7" s="135" t="e">
        <f>+N7/M7</f>
        <v>#DIV/0!</v>
      </c>
      <c r="P7" s="134"/>
      <c r="Q7" s="134"/>
      <c r="R7" s="137" t="e">
        <f>+Q7/P7</f>
        <v>#DIV/0!</v>
      </c>
      <c r="S7" s="134"/>
      <c r="T7" s="134"/>
      <c r="U7" s="138" t="e">
        <f>+T7/S7</f>
        <v>#DIV/0!</v>
      </c>
      <c r="V7" s="134"/>
      <c r="W7" s="134"/>
      <c r="X7" s="138" t="e">
        <f>+W7/V7</f>
        <v>#DIV/0!</v>
      </c>
      <c r="Y7" s="134">
        <v>1</v>
      </c>
      <c r="Z7" s="134"/>
      <c r="AA7" s="138">
        <f>+Z7/Y7</f>
        <v>0</v>
      </c>
      <c r="AB7" s="134"/>
      <c r="AC7" s="134"/>
      <c r="AD7" s="138" t="e">
        <f>+AC7/AB7</f>
        <v>#DIV/0!</v>
      </c>
      <c r="AE7" s="137"/>
      <c r="AF7" s="137"/>
      <c r="AG7" s="138" t="e">
        <f>+AF7/AE7</f>
        <v>#DIV/0!</v>
      </c>
      <c r="AH7" s="137"/>
      <c r="AI7" s="137"/>
      <c r="AJ7" s="138" t="e">
        <f>+AI7/AH7</f>
        <v>#DIV/0!</v>
      </c>
      <c r="AK7" s="137"/>
      <c r="AL7" s="137"/>
      <c r="AM7" s="138" t="e">
        <f>+AL7/AK7</f>
        <v>#DIV/0!</v>
      </c>
      <c r="AN7" s="137"/>
      <c r="AO7" s="137"/>
      <c r="AP7" s="138" t="e">
        <f>+AO7/AN7</f>
        <v>#DIV/0!</v>
      </c>
      <c r="AQ7" s="137"/>
      <c r="AR7" s="137"/>
      <c r="AS7" s="137" t="e">
        <f>+AR7/AQ7</f>
        <v>#DIV/0!</v>
      </c>
      <c r="AT7" s="87">
        <f t="shared" ref="AT7:AT17" si="0">J7+M7+P7+S7+V7+Y7+AB7+AE7+AH7+AK7+AN7+AQ7</f>
        <v>1</v>
      </c>
      <c r="AU7" s="137">
        <f t="shared" ref="AU7:AU17" si="1">K7+N7+Q7+T7+W7+Z7+AC7+AF7+AI7+AL7+AO7+AR7</f>
        <v>0</v>
      </c>
      <c r="AV7" s="138">
        <f>+AU7/AT7</f>
        <v>0</v>
      </c>
      <c r="AW7" s="137">
        <f>+AV7*I7</f>
        <v>0</v>
      </c>
    </row>
    <row r="8" spans="1:49" s="5" customFormat="1" ht="44.25" customHeight="1" x14ac:dyDescent="0.2">
      <c r="A8" s="20" t="s">
        <v>378</v>
      </c>
      <c r="B8" s="29" t="s">
        <v>36</v>
      </c>
      <c r="C8" s="24" t="s">
        <v>37</v>
      </c>
      <c r="D8" s="24" t="s">
        <v>38</v>
      </c>
      <c r="E8" s="20" t="s">
        <v>32</v>
      </c>
      <c r="F8" s="20" t="s">
        <v>39</v>
      </c>
      <c r="G8" s="61">
        <v>44867</v>
      </c>
      <c r="H8" s="62">
        <v>44912</v>
      </c>
      <c r="I8" s="102">
        <v>8.3299999999999999E-2</v>
      </c>
      <c r="J8" s="134"/>
      <c r="K8" s="134"/>
      <c r="L8" s="135" t="e">
        <f t="shared" ref="L8:L14" si="2">+K8/J8</f>
        <v>#DIV/0!</v>
      </c>
      <c r="M8" s="134"/>
      <c r="N8" s="134"/>
      <c r="O8" s="135" t="e">
        <f t="shared" ref="O8:O14" si="3">+N8/M8</f>
        <v>#DIV/0!</v>
      </c>
      <c r="P8" s="134"/>
      <c r="Q8" s="134"/>
      <c r="R8" s="134" t="e">
        <f t="shared" ref="R8:R14" si="4">+Q8/P8</f>
        <v>#DIV/0!</v>
      </c>
      <c r="S8" s="134"/>
      <c r="T8" s="134"/>
      <c r="U8" s="135" t="e">
        <f t="shared" ref="U8:U14" si="5">+T8/S8</f>
        <v>#DIV/0!</v>
      </c>
      <c r="V8" s="134"/>
      <c r="W8" s="134"/>
      <c r="X8" s="135" t="e">
        <f t="shared" ref="X8:X14" si="6">+W8/V8</f>
        <v>#DIV/0!</v>
      </c>
      <c r="Y8" s="134"/>
      <c r="Z8" s="134"/>
      <c r="AA8" s="135" t="e">
        <f t="shared" ref="AA8:AA14" si="7">+Z8/Y8</f>
        <v>#DIV/0!</v>
      </c>
      <c r="AB8" s="134"/>
      <c r="AC8" s="134"/>
      <c r="AD8" s="135" t="e">
        <f t="shared" ref="AD8:AD14" si="8">+AC8/AB8</f>
        <v>#DIV/0!</v>
      </c>
      <c r="AE8" s="134"/>
      <c r="AF8" s="134"/>
      <c r="AG8" s="135" t="e">
        <f t="shared" ref="AG8:AG14" si="9">+AF8/AE8</f>
        <v>#DIV/0!</v>
      </c>
      <c r="AH8" s="134"/>
      <c r="AI8" s="134"/>
      <c r="AJ8" s="135" t="e">
        <f t="shared" ref="AJ8:AJ14" si="10">+AI8/AH8</f>
        <v>#DIV/0!</v>
      </c>
      <c r="AK8" s="134"/>
      <c r="AL8" s="134"/>
      <c r="AM8" s="135" t="e">
        <f t="shared" ref="AM8:AM14" si="11">+AL8/AK8</f>
        <v>#DIV/0!</v>
      </c>
      <c r="AN8" s="134"/>
      <c r="AO8" s="134"/>
      <c r="AP8" s="135" t="e">
        <f t="shared" ref="AP8:AP14" si="12">+AO8/AN8</f>
        <v>#DIV/0!</v>
      </c>
      <c r="AQ8" s="134">
        <v>1</v>
      </c>
      <c r="AR8" s="134"/>
      <c r="AS8" s="134">
        <f t="shared" ref="AS8:AS14" si="13">+AR8/AQ8</f>
        <v>0</v>
      </c>
      <c r="AT8" s="87">
        <f t="shared" si="0"/>
        <v>1</v>
      </c>
      <c r="AU8" s="137">
        <f t="shared" si="1"/>
        <v>0</v>
      </c>
      <c r="AV8" s="138">
        <f t="shared" ref="AV8:AV17" si="14">+AU8/AT8</f>
        <v>0</v>
      </c>
      <c r="AW8" s="137">
        <f t="shared" ref="AW8:AW17" si="15">+AV8*I8</f>
        <v>0</v>
      </c>
    </row>
    <row r="9" spans="1:49" s="5" customFormat="1" ht="52.5" customHeight="1" x14ac:dyDescent="0.2">
      <c r="A9" s="161" t="s">
        <v>379</v>
      </c>
      <c r="B9" s="29" t="s">
        <v>40</v>
      </c>
      <c r="C9" s="24" t="s">
        <v>41</v>
      </c>
      <c r="D9" s="24" t="s">
        <v>42</v>
      </c>
      <c r="E9" s="20" t="s">
        <v>32</v>
      </c>
      <c r="F9" s="20" t="s">
        <v>43</v>
      </c>
      <c r="G9" s="3">
        <v>44552</v>
      </c>
      <c r="H9" s="17">
        <v>44575</v>
      </c>
      <c r="I9" s="102">
        <v>8.3299999999999999E-2</v>
      </c>
      <c r="J9" s="134">
        <v>1</v>
      </c>
      <c r="K9" s="134"/>
      <c r="L9" s="135">
        <f t="shared" si="2"/>
        <v>0</v>
      </c>
      <c r="M9" s="134"/>
      <c r="N9" s="134"/>
      <c r="O9" s="135" t="e">
        <f t="shared" si="3"/>
        <v>#DIV/0!</v>
      </c>
      <c r="P9" s="134"/>
      <c r="Q9" s="134"/>
      <c r="R9" s="134" t="e">
        <f t="shared" si="4"/>
        <v>#DIV/0!</v>
      </c>
      <c r="S9" s="134"/>
      <c r="T9" s="134"/>
      <c r="U9" s="135" t="e">
        <f t="shared" si="5"/>
        <v>#DIV/0!</v>
      </c>
      <c r="V9" s="134"/>
      <c r="W9" s="134"/>
      <c r="X9" s="135" t="e">
        <f t="shared" si="6"/>
        <v>#DIV/0!</v>
      </c>
      <c r="Y9" s="134"/>
      <c r="Z9" s="134"/>
      <c r="AA9" s="135" t="e">
        <f t="shared" si="7"/>
        <v>#DIV/0!</v>
      </c>
      <c r="AB9" s="134"/>
      <c r="AC9" s="134"/>
      <c r="AD9" s="135" t="e">
        <f t="shared" si="8"/>
        <v>#DIV/0!</v>
      </c>
      <c r="AE9" s="134"/>
      <c r="AF9" s="134"/>
      <c r="AG9" s="135" t="e">
        <f t="shared" si="9"/>
        <v>#DIV/0!</v>
      </c>
      <c r="AH9" s="134"/>
      <c r="AI9" s="134"/>
      <c r="AJ9" s="135" t="e">
        <f t="shared" si="10"/>
        <v>#DIV/0!</v>
      </c>
      <c r="AK9" s="134"/>
      <c r="AL9" s="134"/>
      <c r="AM9" s="135" t="e">
        <f t="shared" si="11"/>
        <v>#DIV/0!</v>
      </c>
      <c r="AN9" s="134"/>
      <c r="AO9" s="134"/>
      <c r="AP9" s="135" t="e">
        <f t="shared" si="12"/>
        <v>#DIV/0!</v>
      </c>
      <c r="AQ9" s="134"/>
      <c r="AR9" s="134"/>
      <c r="AS9" s="134" t="e">
        <f t="shared" si="13"/>
        <v>#DIV/0!</v>
      </c>
      <c r="AT9" s="87">
        <f t="shared" si="0"/>
        <v>1</v>
      </c>
      <c r="AU9" s="137">
        <f t="shared" si="1"/>
        <v>0</v>
      </c>
      <c r="AV9" s="138">
        <f t="shared" si="14"/>
        <v>0</v>
      </c>
      <c r="AW9" s="137">
        <f t="shared" si="15"/>
        <v>0</v>
      </c>
    </row>
    <row r="10" spans="1:49" s="5" customFormat="1" ht="51" x14ac:dyDescent="0.2">
      <c r="A10" s="161"/>
      <c r="B10" s="29" t="s">
        <v>44</v>
      </c>
      <c r="C10" s="24" t="s">
        <v>45</v>
      </c>
      <c r="D10" s="145" t="s">
        <v>46</v>
      </c>
      <c r="E10" s="20" t="s">
        <v>32</v>
      </c>
      <c r="F10" s="20" t="s">
        <v>39</v>
      </c>
      <c r="G10" s="3">
        <v>44576</v>
      </c>
      <c r="H10" s="17">
        <v>44580</v>
      </c>
      <c r="I10" s="102">
        <v>8.3299999999999999E-2</v>
      </c>
      <c r="J10" s="134">
        <v>1</v>
      </c>
      <c r="K10" s="134"/>
      <c r="L10" s="135">
        <f t="shared" si="2"/>
        <v>0</v>
      </c>
      <c r="M10" s="134"/>
      <c r="N10" s="134"/>
      <c r="O10" s="135" t="e">
        <f t="shared" si="3"/>
        <v>#DIV/0!</v>
      </c>
      <c r="P10" s="134"/>
      <c r="Q10" s="134"/>
      <c r="R10" s="134" t="e">
        <f t="shared" si="4"/>
        <v>#DIV/0!</v>
      </c>
      <c r="S10" s="134"/>
      <c r="T10" s="134"/>
      <c r="U10" s="135" t="e">
        <f t="shared" si="5"/>
        <v>#DIV/0!</v>
      </c>
      <c r="V10" s="134"/>
      <c r="W10" s="134"/>
      <c r="X10" s="135" t="e">
        <f t="shared" si="6"/>
        <v>#DIV/0!</v>
      </c>
      <c r="Y10" s="134"/>
      <c r="Z10" s="134"/>
      <c r="AA10" s="135" t="e">
        <f t="shared" si="7"/>
        <v>#DIV/0!</v>
      </c>
      <c r="AB10" s="134"/>
      <c r="AC10" s="134"/>
      <c r="AD10" s="135" t="e">
        <f t="shared" si="8"/>
        <v>#DIV/0!</v>
      </c>
      <c r="AE10" s="134"/>
      <c r="AF10" s="134"/>
      <c r="AG10" s="135" t="e">
        <f t="shared" si="9"/>
        <v>#DIV/0!</v>
      </c>
      <c r="AH10" s="134"/>
      <c r="AI10" s="134"/>
      <c r="AJ10" s="135" t="e">
        <f t="shared" si="10"/>
        <v>#DIV/0!</v>
      </c>
      <c r="AK10" s="134"/>
      <c r="AL10" s="134"/>
      <c r="AM10" s="135" t="e">
        <f t="shared" si="11"/>
        <v>#DIV/0!</v>
      </c>
      <c r="AN10" s="134"/>
      <c r="AO10" s="134"/>
      <c r="AP10" s="135" t="e">
        <f t="shared" si="12"/>
        <v>#DIV/0!</v>
      </c>
      <c r="AQ10" s="134"/>
      <c r="AR10" s="134"/>
      <c r="AS10" s="134" t="e">
        <f t="shared" si="13"/>
        <v>#DIV/0!</v>
      </c>
      <c r="AT10" s="87">
        <f t="shared" si="0"/>
        <v>1</v>
      </c>
      <c r="AU10" s="137">
        <f t="shared" si="1"/>
        <v>0</v>
      </c>
      <c r="AV10" s="138">
        <f t="shared" si="14"/>
        <v>0</v>
      </c>
      <c r="AW10" s="137">
        <f t="shared" si="15"/>
        <v>0</v>
      </c>
    </row>
    <row r="11" spans="1:49" s="5" customFormat="1" ht="25.5" x14ac:dyDescent="0.2">
      <c r="A11" s="161"/>
      <c r="B11" s="29" t="s">
        <v>47</v>
      </c>
      <c r="C11" s="24" t="s">
        <v>48</v>
      </c>
      <c r="D11" s="145" t="s">
        <v>49</v>
      </c>
      <c r="E11" s="20" t="s">
        <v>50</v>
      </c>
      <c r="F11" s="20" t="s">
        <v>51</v>
      </c>
      <c r="G11" s="3">
        <v>44586</v>
      </c>
      <c r="H11" s="17">
        <v>44592</v>
      </c>
      <c r="I11" s="102">
        <v>8.3299999999999999E-2</v>
      </c>
      <c r="J11" s="134">
        <v>1</v>
      </c>
      <c r="K11" s="134"/>
      <c r="L11" s="135">
        <f t="shared" si="2"/>
        <v>0</v>
      </c>
      <c r="M11" s="134"/>
      <c r="N11" s="134"/>
      <c r="O11" s="135" t="e">
        <f t="shared" si="3"/>
        <v>#DIV/0!</v>
      </c>
      <c r="P11" s="134"/>
      <c r="Q11" s="134"/>
      <c r="R11" s="134" t="e">
        <f t="shared" si="4"/>
        <v>#DIV/0!</v>
      </c>
      <c r="S11" s="134"/>
      <c r="T11" s="134"/>
      <c r="U11" s="135" t="e">
        <f t="shared" si="5"/>
        <v>#DIV/0!</v>
      </c>
      <c r="V11" s="134"/>
      <c r="W11" s="134"/>
      <c r="X11" s="135" t="e">
        <f t="shared" si="6"/>
        <v>#DIV/0!</v>
      </c>
      <c r="Y11" s="134"/>
      <c r="Z11" s="134"/>
      <c r="AA11" s="135" t="e">
        <f t="shared" si="7"/>
        <v>#DIV/0!</v>
      </c>
      <c r="AB11" s="134"/>
      <c r="AC11" s="134"/>
      <c r="AD11" s="135" t="e">
        <f t="shared" si="8"/>
        <v>#DIV/0!</v>
      </c>
      <c r="AE11" s="134"/>
      <c r="AF11" s="134"/>
      <c r="AG11" s="135" t="e">
        <f t="shared" si="9"/>
        <v>#DIV/0!</v>
      </c>
      <c r="AH11" s="134"/>
      <c r="AI11" s="134"/>
      <c r="AJ11" s="135" t="e">
        <f t="shared" si="10"/>
        <v>#DIV/0!</v>
      </c>
      <c r="AK11" s="134"/>
      <c r="AL11" s="134"/>
      <c r="AM11" s="135" t="e">
        <f t="shared" si="11"/>
        <v>#DIV/0!</v>
      </c>
      <c r="AN11" s="134"/>
      <c r="AO11" s="134"/>
      <c r="AP11" s="135" t="e">
        <f t="shared" si="12"/>
        <v>#DIV/0!</v>
      </c>
      <c r="AQ11" s="134"/>
      <c r="AR11" s="134"/>
      <c r="AS11" s="134" t="e">
        <f t="shared" si="13"/>
        <v>#DIV/0!</v>
      </c>
      <c r="AT11" s="87">
        <f t="shared" si="0"/>
        <v>1</v>
      </c>
      <c r="AU11" s="137">
        <f t="shared" si="1"/>
        <v>0</v>
      </c>
      <c r="AV11" s="138">
        <f t="shared" si="14"/>
        <v>0</v>
      </c>
      <c r="AW11" s="137">
        <f t="shared" si="15"/>
        <v>0</v>
      </c>
    </row>
    <row r="12" spans="1:49" s="5" customFormat="1" ht="38.25" x14ac:dyDescent="0.2">
      <c r="A12" s="161"/>
      <c r="B12" s="29" t="s">
        <v>52</v>
      </c>
      <c r="C12" s="24" t="s">
        <v>53</v>
      </c>
      <c r="D12" s="145" t="s">
        <v>54</v>
      </c>
      <c r="E12" s="20" t="s">
        <v>32</v>
      </c>
      <c r="F12" s="20" t="s">
        <v>55</v>
      </c>
      <c r="G12" s="3">
        <v>44586</v>
      </c>
      <c r="H12" s="17">
        <v>44592</v>
      </c>
      <c r="I12" s="102">
        <v>8.3299999999999999E-2</v>
      </c>
      <c r="J12" s="134">
        <v>1</v>
      </c>
      <c r="K12" s="134"/>
      <c r="L12" s="135">
        <f t="shared" si="2"/>
        <v>0</v>
      </c>
      <c r="M12" s="134"/>
      <c r="N12" s="134"/>
      <c r="O12" s="135" t="e">
        <f t="shared" si="3"/>
        <v>#DIV/0!</v>
      </c>
      <c r="P12" s="134"/>
      <c r="Q12" s="134"/>
      <c r="R12" s="134" t="e">
        <f t="shared" si="4"/>
        <v>#DIV/0!</v>
      </c>
      <c r="S12" s="134"/>
      <c r="T12" s="134"/>
      <c r="U12" s="135" t="e">
        <f t="shared" si="5"/>
        <v>#DIV/0!</v>
      </c>
      <c r="V12" s="134"/>
      <c r="W12" s="134"/>
      <c r="X12" s="135" t="e">
        <f t="shared" si="6"/>
        <v>#DIV/0!</v>
      </c>
      <c r="Y12" s="134"/>
      <c r="Z12" s="134"/>
      <c r="AA12" s="135" t="e">
        <f t="shared" si="7"/>
        <v>#DIV/0!</v>
      </c>
      <c r="AB12" s="134"/>
      <c r="AC12" s="134"/>
      <c r="AD12" s="135" t="e">
        <f t="shared" si="8"/>
        <v>#DIV/0!</v>
      </c>
      <c r="AE12" s="134"/>
      <c r="AF12" s="134"/>
      <c r="AG12" s="135" t="e">
        <f t="shared" si="9"/>
        <v>#DIV/0!</v>
      </c>
      <c r="AH12" s="134"/>
      <c r="AI12" s="134"/>
      <c r="AJ12" s="135" t="e">
        <f t="shared" si="10"/>
        <v>#DIV/0!</v>
      </c>
      <c r="AK12" s="134"/>
      <c r="AL12" s="134"/>
      <c r="AM12" s="135" t="e">
        <f t="shared" si="11"/>
        <v>#DIV/0!</v>
      </c>
      <c r="AN12" s="134"/>
      <c r="AO12" s="134"/>
      <c r="AP12" s="135" t="e">
        <f t="shared" si="12"/>
        <v>#DIV/0!</v>
      </c>
      <c r="AQ12" s="134"/>
      <c r="AR12" s="134"/>
      <c r="AS12" s="134" t="e">
        <f t="shared" si="13"/>
        <v>#DIV/0!</v>
      </c>
      <c r="AT12" s="87">
        <f t="shared" si="0"/>
        <v>1</v>
      </c>
      <c r="AU12" s="137">
        <f t="shared" si="1"/>
        <v>0</v>
      </c>
      <c r="AV12" s="138">
        <f t="shared" si="14"/>
        <v>0</v>
      </c>
      <c r="AW12" s="137">
        <f t="shared" si="15"/>
        <v>0</v>
      </c>
    </row>
    <row r="13" spans="1:49" s="5" customFormat="1" ht="25.5" x14ac:dyDescent="0.2">
      <c r="A13" s="161" t="s">
        <v>380</v>
      </c>
      <c r="B13" s="30" t="s">
        <v>56</v>
      </c>
      <c r="C13" s="24" t="s">
        <v>57</v>
      </c>
      <c r="D13" s="145" t="s">
        <v>376</v>
      </c>
      <c r="E13" s="20" t="s">
        <v>58</v>
      </c>
      <c r="F13" s="20" t="s">
        <v>132</v>
      </c>
      <c r="G13" s="3">
        <v>44676</v>
      </c>
      <c r="H13" s="3">
        <v>44918</v>
      </c>
      <c r="I13" s="102">
        <v>8.3299999999999999E-2</v>
      </c>
      <c r="J13" s="134"/>
      <c r="K13" s="134"/>
      <c r="L13" s="135" t="e">
        <f t="shared" si="2"/>
        <v>#DIV/0!</v>
      </c>
      <c r="M13" s="134"/>
      <c r="N13" s="134"/>
      <c r="O13" s="135" t="e">
        <f t="shared" si="3"/>
        <v>#DIV/0!</v>
      </c>
      <c r="P13" s="134"/>
      <c r="Q13" s="134"/>
      <c r="R13" s="134" t="e">
        <f t="shared" si="4"/>
        <v>#DIV/0!</v>
      </c>
      <c r="S13" s="134">
        <v>1</v>
      </c>
      <c r="T13" s="134"/>
      <c r="U13" s="135">
        <f t="shared" si="5"/>
        <v>0</v>
      </c>
      <c r="V13" s="134"/>
      <c r="W13" s="134"/>
      <c r="X13" s="135" t="e">
        <f t="shared" si="6"/>
        <v>#DIV/0!</v>
      </c>
      <c r="Y13" s="134"/>
      <c r="Z13" s="134"/>
      <c r="AA13" s="135" t="e">
        <f t="shared" si="7"/>
        <v>#DIV/0!</v>
      </c>
      <c r="AB13" s="134"/>
      <c r="AC13" s="134"/>
      <c r="AD13" s="135" t="e">
        <f t="shared" si="8"/>
        <v>#DIV/0!</v>
      </c>
      <c r="AE13" s="134">
        <v>1</v>
      </c>
      <c r="AF13" s="134"/>
      <c r="AG13" s="135">
        <f t="shared" si="9"/>
        <v>0</v>
      </c>
      <c r="AH13" s="134"/>
      <c r="AI13" s="134"/>
      <c r="AJ13" s="135" t="e">
        <f t="shared" si="10"/>
        <v>#DIV/0!</v>
      </c>
      <c r="AK13" s="134"/>
      <c r="AL13" s="134"/>
      <c r="AM13" s="135" t="e">
        <f t="shared" si="11"/>
        <v>#DIV/0!</v>
      </c>
      <c r="AN13" s="134"/>
      <c r="AO13" s="134"/>
      <c r="AP13" s="135" t="e">
        <f t="shared" si="12"/>
        <v>#DIV/0!</v>
      </c>
      <c r="AQ13" s="134">
        <v>1</v>
      </c>
      <c r="AR13" s="134"/>
      <c r="AS13" s="134">
        <f t="shared" si="13"/>
        <v>0</v>
      </c>
      <c r="AT13" s="87">
        <f t="shared" si="0"/>
        <v>3</v>
      </c>
      <c r="AU13" s="137">
        <f t="shared" si="1"/>
        <v>0</v>
      </c>
      <c r="AV13" s="138">
        <f t="shared" si="14"/>
        <v>0</v>
      </c>
      <c r="AW13" s="137">
        <f t="shared" si="15"/>
        <v>0</v>
      </c>
    </row>
    <row r="14" spans="1:49" s="5" customFormat="1" ht="25.5" x14ac:dyDescent="0.2">
      <c r="A14" s="161"/>
      <c r="B14" s="30" t="s">
        <v>59</v>
      </c>
      <c r="C14" s="24" t="s">
        <v>60</v>
      </c>
      <c r="D14" s="145" t="s">
        <v>61</v>
      </c>
      <c r="E14" s="20" t="s">
        <v>32</v>
      </c>
      <c r="F14" s="20" t="s">
        <v>132</v>
      </c>
      <c r="G14" s="3">
        <v>44679</v>
      </c>
      <c r="H14" s="3">
        <v>44923</v>
      </c>
      <c r="I14" s="102">
        <v>8.3299999999999999E-2</v>
      </c>
      <c r="J14" s="134"/>
      <c r="K14" s="134"/>
      <c r="L14" s="135" t="e">
        <f t="shared" si="2"/>
        <v>#DIV/0!</v>
      </c>
      <c r="M14" s="134"/>
      <c r="N14" s="134"/>
      <c r="O14" s="135" t="e">
        <f t="shared" si="3"/>
        <v>#DIV/0!</v>
      </c>
      <c r="P14" s="134"/>
      <c r="Q14" s="134"/>
      <c r="R14" s="134" t="e">
        <f t="shared" si="4"/>
        <v>#DIV/0!</v>
      </c>
      <c r="S14" s="134">
        <v>1</v>
      </c>
      <c r="T14" s="134"/>
      <c r="U14" s="135">
        <f t="shared" si="5"/>
        <v>0</v>
      </c>
      <c r="V14" s="134"/>
      <c r="W14" s="134"/>
      <c r="X14" s="135" t="e">
        <f t="shared" si="6"/>
        <v>#DIV/0!</v>
      </c>
      <c r="Y14" s="134"/>
      <c r="Z14" s="134"/>
      <c r="AA14" s="135" t="e">
        <f t="shared" si="7"/>
        <v>#DIV/0!</v>
      </c>
      <c r="AB14" s="134"/>
      <c r="AC14" s="134"/>
      <c r="AD14" s="135" t="e">
        <f t="shared" si="8"/>
        <v>#DIV/0!</v>
      </c>
      <c r="AE14" s="134">
        <v>1</v>
      </c>
      <c r="AF14" s="134"/>
      <c r="AG14" s="135">
        <f t="shared" si="9"/>
        <v>0</v>
      </c>
      <c r="AH14" s="134"/>
      <c r="AI14" s="134"/>
      <c r="AJ14" s="135" t="e">
        <f t="shared" si="10"/>
        <v>#DIV/0!</v>
      </c>
      <c r="AK14" s="134"/>
      <c r="AL14" s="134"/>
      <c r="AM14" s="135" t="e">
        <f t="shared" si="11"/>
        <v>#DIV/0!</v>
      </c>
      <c r="AN14" s="134"/>
      <c r="AO14" s="134"/>
      <c r="AP14" s="135" t="e">
        <f t="shared" si="12"/>
        <v>#DIV/0!</v>
      </c>
      <c r="AQ14" s="134">
        <v>1</v>
      </c>
      <c r="AR14" s="134"/>
      <c r="AS14" s="134">
        <f t="shared" si="13"/>
        <v>0</v>
      </c>
      <c r="AT14" s="87">
        <f t="shared" si="0"/>
        <v>3</v>
      </c>
      <c r="AU14" s="137">
        <f t="shared" si="1"/>
        <v>0</v>
      </c>
      <c r="AV14" s="138">
        <f t="shared" si="14"/>
        <v>0</v>
      </c>
      <c r="AW14" s="137">
        <f t="shared" si="15"/>
        <v>0</v>
      </c>
    </row>
    <row r="15" spans="1:49" s="5" customFormat="1" ht="38.25" x14ac:dyDescent="0.2">
      <c r="A15" s="161" t="s">
        <v>381</v>
      </c>
      <c r="B15" s="30" t="s">
        <v>62</v>
      </c>
      <c r="C15" s="24" t="s">
        <v>63</v>
      </c>
      <c r="D15" s="145" t="s">
        <v>64</v>
      </c>
      <c r="E15" s="20" t="s">
        <v>50</v>
      </c>
      <c r="F15" s="20" t="s">
        <v>132</v>
      </c>
      <c r="G15" s="3">
        <v>44578</v>
      </c>
      <c r="H15" s="3">
        <v>44785</v>
      </c>
      <c r="I15" s="102">
        <v>8.3299999999999999E-2</v>
      </c>
      <c r="J15" s="134">
        <v>1</v>
      </c>
      <c r="K15" s="134"/>
      <c r="L15" s="135">
        <v>0</v>
      </c>
      <c r="M15" s="134"/>
      <c r="N15" s="134"/>
      <c r="O15" s="135" t="e">
        <v>#DIV/0!</v>
      </c>
      <c r="P15" s="134"/>
      <c r="Q15" s="134"/>
      <c r="R15" s="134" t="e">
        <v>#DIV/0!</v>
      </c>
      <c r="S15" s="134"/>
      <c r="T15" s="134"/>
      <c r="U15" s="135" t="e">
        <v>#DIV/0!</v>
      </c>
      <c r="V15" s="134">
        <v>1</v>
      </c>
      <c r="W15" s="134"/>
      <c r="X15" s="135">
        <v>0</v>
      </c>
      <c r="Y15" s="134"/>
      <c r="Z15" s="134"/>
      <c r="AA15" s="135" t="e">
        <v>#DIV/0!</v>
      </c>
      <c r="AB15" s="134"/>
      <c r="AC15" s="134"/>
      <c r="AD15" s="135" t="e">
        <v>#DIV/0!</v>
      </c>
      <c r="AE15" s="134"/>
      <c r="AF15" s="134"/>
      <c r="AG15" s="135" t="e">
        <v>#DIV/0!</v>
      </c>
      <c r="AH15" s="134">
        <v>1</v>
      </c>
      <c r="AI15" s="134"/>
      <c r="AJ15" s="135">
        <v>0</v>
      </c>
      <c r="AK15" s="134"/>
      <c r="AL15" s="134"/>
      <c r="AM15" s="135" t="e">
        <v>#DIV/0!</v>
      </c>
      <c r="AN15" s="134"/>
      <c r="AO15" s="134"/>
      <c r="AP15" s="135" t="e">
        <v>#DIV/0!</v>
      </c>
      <c r="AQ15" s="134"/>
      <c r="AR15" s="134"/>
      <c r="AS15" s="134" t="e">
        <v>#DIV/0!</v>
      </c>
      <c r="AT15" s="87">
        <f t="shared" si="0"/>
        <v>3</v>
      </c>
      <c r="AU15" s="137">
        <f t="shared" si="1"/>
        <v>0</v>
      </c>
      <c r="AV15" s="138">
        <f t="shared" si="14"/>
        <v>0</v>
      </c>
      <c r="AW15" s="137">
        <f t="shared" si="15"/>
        <v>0</v>
      </c>
    </row>
    <row r="16" spans="1:49" s="5" customFormat="1" ht="51" x14ac:dyDescent="0.2">
      <c r="A16" s="161"/>
      <c r="B16" s="29" t="s">
        <v>65</v>
      </c>
      <c r="C16" s="24" t="s">
        <v>66</v>
      </c>
      <c r="D16" s="145" t="s">
        <v>67</v>
      </c>
      <c r="E16" s="20" t="s">
        <v>68</v>
      </c>
      <c r="F16" s="20" t="s">
        <v>132</v>
      </c>
      <c r="G16" s="3">
        <v>44578</v>
      </c>
      <c r="H16" s="3">
        <v>44785</v>
      </c>
      <c r="I16" s="102">
        <v>8.3299999999999999E-2</v>
      </c>
      <c r="J16" s="134">
        <v>1</v>
      </c>
      <c r="K16" s="134"/>
      <c r="L16" s="135">
        <v>0</v>
      </c>
      <c r="M16" s="134"/>
      <c r="N16" s="134"/>
      <c r="O16" s="135" t="e">
        <v>#DIV/0!</v>
      </c>
      <c r="P16" s="134"/>
      <c r="Q16" s="134"/>
      <c r="R16" s="134" t="e">
        <v>#DIV/0!</v>
      </c>
      <c r="S16" s="134"/>
      <c r="T16" s="134"/>
      <c r="U16" s="135" t="e">
        <v>#DIV/0!</v>
      </c>
      <c r="V16" s="134">
        <v>1</v>
      </c>
      <c r="W16" s="134"/>
      <c r="X16" s="135">
        <v>0</v>
      </c>
      <c r="Y16" s="134"/>
      <c r="Z16" s="134"/>
      <c r="AA16" s="135" t="e">
        <v>#DIV/0!</v>
      </c>
      <c r="AB16" s="134"/>
      <c r="AC16" s="134"/>
      <c r="AD16" s="135" t="e">
        <v>#DIV/0!</v>
      </c>
      <c r="AE16" s="134"/>
      <c r="AF16" s="134"/>
      <c r="AG16" s="135" t="e">
        <v>#DIV/0!</v>
      </c>
      <c r="AH16" s="134">
        <v>1</v>
      </c>
      <c r="AI16" s="134"/>
      <c r="AJ16" s="135">
        <v>0</v>
      </c>
      <c r="AK16" s="134"/>
      <c r="AL16" s="134"/>
      <c r="AM16" s="135" t="e">
        <v>#DIV/0!</v>
      </c>
      <c r="AN16" s="134"/>
      <c r="AO16" s="134"/>
      <c r="AP16" s="135" t="e">
        <v>#DIV/0!</v>
      </c>
      <c r="AQ16" s="134"/>
      <c r="AR16" s="134"/>
      <c r="AS16" s="134" t="e">
        <v>#DIV/0!</v>
      </c>
      <c r="AT16" s="87">
        <f t="shared" si="0"/>
        <v>3</v>
      </c>
      <c r="AU16" s="137">
        <f t="shared" si="1"/>
        <v>0</v>
      </c>
      <c r="AV16" s="138">
        <f t="shared" si="14"/>
        <v>0</v>
      </c>
      <c r="AW16" s="137">
        <f t="shared" si="15"/>
        <v>0</v>
      </c>
    </row>
    <row r="17" spans="1:49" s="5" customFormat="1" ht="51" x14ac:dyDescent="0.2">
      <c r="A17" s="161"/>
      <c r="B17" s="29" t="s">
        <v>69</v>
      </c>
      <c r="C17" s="24" t="s">
        <v>70</v>
      </c>
      <c r="D17" s="145" t="s">
        <v>71</v>
      </c>
      <c r="E17" s="20" t="s">
        <v>50</v>
      </c>
      <c r="F17" s="20" t="s">
        <v>132</v>
      </c>
      <c r="G17" s="3">
        <v>44772</v>
      </c>
      <c r="H17" s="63">
        <v>44895</v>
      </c>
      <c r="I17" s="102">
        <v>8.3299999999999999E-2</v>
      </c>
      <c r="J17" s="134"/>
      <c r="K17" s="134"/>
      <c r="L17" s="135" t="e">
        <v>#DIV/0!</v>
      </c>
      <c r="M17" s="134"/>
      <c r="N17" s="134"/>
      <c r="O17" s="135" t="e">
        <v>#DIV/0!</v>
      </c>
      <c r="P17" s="134"/>
      <c r="Q17" s="134"/>
      <c r="R17" s="134" t="e">
        <v>#DIV/0!</v>
      </c>
      <c r="S17" s="134"/>
      <c r="T17" s="134"/>
      <c r="U17" s="135" t="e">
        <v>#DIV/0!</v>
      </c>
      <c r="V17" s="134"/>
      <c r="W17" s="134"/>
      <c r="X17" s="135" t="e">
        <v>#DIV/0!</v>
      </c>
      <c r="Y17" s="134"/>
      <c r="Z17" s="134"/>
      <c r="AA17" s="135" t="e">
        <v>#DIV/0!</v>
      </c>
      <c r="AB17" s="134">
        <v>1</v>
      </c>
      <c r="AC17" s="134"/>
      <c r="AD17" s="135">
        <v>0</v>
      </c>
      <c r="AE17" s="134"/>
      <c r="AF17" s="134"/>
      <c r="AG17" s="135" t="e">
        <v>#DIV/0!</v>
      </c>
      <c r="AH17" s="134"/>
      <c r="AI17" s="134"/>
      <c r="AJ17" s="135" t="e">
        <v>#DIV/0!</v>
      </c>
      <c r="AK17" s="134"/>
      <c r="AL17" s="134"/>
      <c r="AM17" s="135" t="e">
        <v>#DIV/0!</v>
      </c>
      <c r="AN17" s="134">
        <v>1</v>
      </c>
      <c r="AO17" s="134"/>
      <c r="AP17" s="135">
        <v>0</v>
      </c>
      <c r="AQ17" s="134"/>
      <c r="AR17" s="134"/>
      <c r="AS17" s="134" t="e">
        <v>#DIV/0!</v>
      </c>
      <c r="AT17" s="87">
        <f t="shared" si="0"/>
        <v>2</v>
      </c>
      <c r="AU17" s="137">
        <f t="shared" si="1"/>
        <v>0</v>
      </c>
      <c r="AV17" s="138">
        <f t="shared" si="14"/>
        <v>0</v>
      </c>
      <c r="AW17" s="137">
        <f t="shared" si="15"/>
        <v>0</v>
      </c>
    </row>
    <row r="18" spans="1:49" x14ac:dyDescent="0.2">
      <c r="D18" s="147"/>
    </row>
    <row r="19" spans="1:49" x14ac:dyDescent="0.2">
      <c r="D19" s="147"/>
    </row>
    <row r="20" spans="1:49" x14ac:dyDescent="0.2">
      <c r="D20" s="147"/>
    </row>
    <row r="21" spans="1:49" x14ac:dyDescent="0.2">
      <c r="D21" s="147"/>
    </row>
    <row r="22" spans="1:49" x14ac:dyDescent="0.2">
      <c r="D22" s="147"/>
    </row>
    <row r="23" spans="1:49" x14ac:dyDescent="0.2">
      <c r="D23" s="147"/>
    </row>
    <row r="24" spans="1:49" x14ac:dyDescent="0.2">
      <c r="D24" s="147"/>
    </row>
    <row r="25" spans="1:49" x14ac:dyDescent="0.2">
      <c r="D25" s="147"/>
    </row>
    <row r="26" spans="1:49" x14ac:dyDescent="0.2">
      <c r="D26" s="147"/>
    </row>
  </sheetData>
  <mergeCells count="23">
    <mergeCell ref="AT3:AV4"/>
    <mergeCell ref="AW3:AW4"/>
    <mergeCell ref="B1:AT2"/>
    <mergeCell ref="AU1:AW2"/>
    <mergeCell ref="I3:I4"/>
    <mergeCell ref="J3:L4"/>
    <mergeCell ref="M3:O4"/>
    <mergeCell ref="P3:R4"/>
    <mergeCell ref="S3:U4"/>
    <mergeCell ref="V3:X4"/>
    <mergeCell ref="Y3:AA4"/>
    <mergeCell ref="AB3:AD4"/>
    <mergeCell ref="AE3:AG4"/>
    <mergeCell ref="AH3:AJ4"/>
    <mergeCell ref="AK3:AM4"/>
    <mergeCell ref="AN3:AP4"/>
    <mergeCell ref="AQ3:AS4"/>
    <mergeCell ref="A3:H4"/>
    <mergeCell ref="A15:A17"/>
    <mergeCell ref="A9:A12"/>
    <mergeCell ref="B5:C5"/>
    <mergeCell ref="A13:A14"/>
    <mergeCell ref="A6:A7"/>
  </mergeCells>
  <phoneticPr fontId="2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8"/>
  <sheetViews>
    <sheetView topLeftCell="C4" zoomScale="115" zoomScaleNormal="115" workbookViewId="0">
      <selection activeCell="C16" sqref="A16:XFD16"/>
    </sheetView>
  </sheetViews>
  <sheetFormatPr baseColWidth="10" defaultColWidth="9.33203125" defaultRowHeight="12.75" x14ac:dyDescent="0.2"/>
  <cols>
    <col min="1" max="1" width="4.6640625" customWidth="1"/>
    <col min="2" max="2" width="5.83203125" bestFit="1" customWidth="1"/>
    <col min="3" max="3" width="8" bestFit="1" customWidth="1"/>
    <col min="4" max="5" width="52.33203125" customWidth="1"/>
    <col min="6" max="6" width="38.5" customWidth="1"/>
    <col min="7" max="7" width="24.1640625" customWidth="1"/>
    <col min="8" max="8" width="49.1640625" bestFit="1" customWidth="1"/>
    <col min="9" max="9" width="16" customWidth="1"/>
    <col min="10" max="10" width="15.1640625" customWidth="1"/>
    <col min="11" max="11" width="11.5" customWidth="1"/>
    <col min="12" max="12" width="12.83203125" customWidth="1"/>
    <col min="13" max="13" width="14.83203125" customWidth="1"/>
    <col min="14" max="14" width="63.33203125" hidden="1" customWidth="1"/>
    <col min="15" max="15" width="0" hidden="1" customWidth="1"/>
    <col min="16" max="16" width="12.1640625" hidden="1" customWidth="1"/>
    <col min="17" max="17" width="39.83203125" hidden="1" customWidth="1"/>
    <col min="18" max="18" width="44.6640625" hidden="1" customWidth="1"/>
  </cols>
  <sheetData>
    <row r="1" spans="1:18" ht="57.75" customHeight="1" x14ac:dyDescent="0.2">
      <c r="A1" s="167"/>
      <c r="B1" s="168"/>
      <c r="C1" s="169"/>
      <c r="D1" s="173" t="s">
        <v>72</v>
      </c>
      <c r="E1" s="174"/>
      <c r="F1" s="174"/>
      <c r="G1" s="174"/>
      <c r="H1" s="174"/>
      <c r="I1" s="174"/>
      <c r="J1" s="174"/>
      <c r="K1" s="175"/>
      <c r="L1" s="165"/>
      <c r="M1" s="165"/>
    </row>
    <row r="2" spans="1:18" ht="36.75" customHeight="1" x14ac:dyDescent="0.2">
      <c r="A2" s="170" t="s">
        <v>73</v>
      </c>
      <c r="B2" s="171"/>
      <c r="C2" s="172"/>
      <c r="D2" s="176"/>
      <c r="E2" s="177"/>
      <c r="F2" s="177"/>
      <c r="G2" s="177"/>
      <c r="H2" s="177"/>
      <c r="I2" s="177"/>
      <c r="J2" s="177"/>
      <c r="K2" s="178"/>
      <c r="L2" s="166"/>
      <c r="M2" s="166"/>
    </row>
    <row r="3" spans="1:18" s="5" customFormat="1" ht="40.5" customHeight="1" x14ac:dyDescent="0.2">
      <c r="A3" s="181" t="s">
        <v>74</v>
      </c>
      <c r="B3" s="181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</row>
    <row r="4" spans="1:18" s="5" customFormat="1" ht="12.75" customHeight="1" x14ac:dyDescent="0.2">
      <c r="A4" s="195" t="s">
        <v>75</v>
      </c>
      <c r="B4" s="196"/>
      <c r="C4" s="197"/>
      <c r="D4" s="185" t="s">
        <v>76</v>
      </c>
      <c r="E4" s="186"/>
      <c r="F4" s="186"/>
      <c r="G4" s="187"/>
      <c r="H4" s="192"/>
      <c r="I4" s="180" t="s">
        <v>77</v>
      </c>
      <c r="J4" s="191" t="s">
        <v>78</v>
      </c>
      <c r="K4" s="191"/>
      <c r="L4" s="191"/>
      <c r="M4" s="191"/>
    </row>
    <row r="5" spans="1:18" s="5" customFormat="1" ht="12.75" customHeight="1" x14ac:dyDescent="0.2">
      <c r="A5" s="195" t="s">
        <v>79</v>
      </c>
      <c r="B5" s="196"/>
      <c r="C5" s="197"/>
      <c r="D5" s="188" t="s">
        <v>80</v>
      </c>
      <c r="E5" s="189"/>
      <c r="F5" s="189"/>
      <c r="G5" s="190"/>
      <c r="H5" s="193"/>
      <c r="I5" s="180"/>
      <c r="J5" s="191"/>
      <c r="K5" s="191"/>
      <c r="L5" s="191"/>
      <c r="M5" s="191"/>
    </row>
    <row r="6" spans="1:18" s="5" customFormat="1" ht="12.75" customHeight="1" x14ac:dyDescent="0.2">
      <c r="A6" s="198" t="s">
        <v>81</v>
      </c>
      <c r="B6" s="199"/>
      <c r="C6" s="200"/>
      <c r="D6" s="185" t="s">
        <v>82</v>
      </c>
      <c r="E6" s="186"/>
      <c r="F6" s="186"/>
      <c r="G6" s="187"/>
      <c r="H6" s="193"/>
      <c r="I6" s="180" t="s">
        <v>83</v>
      </c>
      <c r="J6" s="191">
        <v>2021</v>
      </c>
      <c r="K6" s="191"/>
      <c r="L6" s="191"/>
      <c r="M6" s="191"/>
    </row>
    <row r="7" spans="1:18" s="5" customFormat="1" ht="12.75" customHeight="1" x14ac:dyDescent="0.2">
      <c r="A7" s="198" t="s">
        <v>84</v>
      </c>
      <c r="B7" s="199"/>
      <c r="C7" s="200"/>
      <c r="D7" s="185" t="s">
        <v>85</v>
      </c>
      <c r="E7" s="186"/>
      <c r="F7" s="186"/>
      <c r="G7" s="187"/>
      <c r="H7" s="194"/>
      <c r="I7" s="180"/>
      <c r="J7" s="191"/>
      <c r="K7" s="191"/>
      <c r="L7" s="191"/>
      <c r="M7" s="191"/>
    </row>
    <row r="8" spans="1:18" s="5" customFormat="1" ht="12.75" customHeight="1" x14ac:dyDescent="0.2">
      <c r="A8" s="182" t="s">
        <v>86</v>
      </c>
      <c r="B8" s="183"/>
      <c r="C8" s="183"/>
      <c r="D8" s="183"/>
      <c r="E8" s="184"/>
      <c r="F8" s="179" t="s">
        <v>87</v>
      </c>
      <c r="G8" s="179"/>
      <c r="H8" s="179"/>
      <c r="I8" s="179"/>
      <c r="J8" s="179"/>
      <c r="K8" s="179" t="s">
        <v>88</v>
      </c>
      <c r="L8" s="179"/>
      <c r="M8" s="179"/>
      <c r="N8" s="182" t="s">
        <v>89</v>
      </c>
      <c r="O8" s="183"/>
      <c r="P8" s="183"/>
      <c r="Q8" s="183"/>
      <c r="R8" s="184"/>
    </row>
    <row r="9" spans="1:18" s="5" customFormat="1" ht="25.5" x14ac:dyDescent="0.2">
      <c r="A9" s="50" t="s">
        <v>90</v>
      </c>
      <c r="B9" s="50" t="s">
        <v>91</v>
      </c>
      <c r="C9" s="50" t="s">
        <v>92</v>
      </c>
      <c r="D9" s="50" t="s">
        <v>93</v>
      </c>
      <c r="E9" s="50" t="s">
        <v>94</v>
      </c>
      <c r="F9" s="50" t="s">
        <v>95</v>
      </c>
      <c r="G9" s="50" t="s">
        <v>96</v>
      </c>
      <c r="H9" s="50" t="s">
        <v>97</v>
      </c>
      <c r="I9" s="50" t="s">
        <v>98</v>
      </c>
      <c r="J9" s="50" t="s">
        <v>99</v>
      </c>
      <c r="K9" s="50" t="s">
        <v>100</v>
      </c>
      <c r="L9" s="50" t="s">
        <v>101</v>
      </c>
      <c r="M9" s="50" t="s">
        <v>102</v>
      </c>
      <c r="N9" s="50" t="s">
        <v>103</v>
      </c>
      <c r="O9" s="50" t="s">
        <v>104</v>
      </c>
      <c r="P9" s="50" t="s">
        <v>105</v>
      </c>
      <c r="Q9" s="50" t="s">
        <v>106</v>
      </c>
      <c r="R9" s="50" t="s">
        <v>107</v>
      </c>
    </row>
    <row r="10" spans="1:18" s="5" customFormat="1" ht="40.5" customHeight="1" x14ac:dyDescent="0.2">
      <c r="A10" s="201">
        <v>1</v>
      </c>
      <c r="B10" s="201" t="s">
        <v>345</v>
      </c>
      <c r="C10" s="201">
        <v>603</v>
      </c>
      <c r="D10" s="201" t="s">
        <v>346</v>
      </c>
      <c r="E10" s="201" t="s">
        <v>347</v>
      </c>
      <c r="F10" s="201" t="s">
        <v>348</v>
      </c>
      <c r="G10" s="201" t="s">
        <v>349</v>
      </c>
      <c r="H10" s="201" t="s">
        <v>350</v>
      </c>
      <c r="I10" s="201" t="s">
        <v>351</v>
      </c>
      <c r="J10" s="201" t="s">
        <v>352</v>
      </c>
      <c r="K10" s="202">
        <v>44230</v>
      </c>
      <c r="L10" s="202">
        <v>44713</v>
      </c>
      <c r="M10" s="201" t="s">
        <v>353</v>
      </c>
      <c r="N10" s="149" t="s">
        <v>108</v>
      </c>
      <c r="O10" s="6"/>
      <c r="P10" s="192"/>
      <c r="Q10" s="6"/>
      <c r="R10" s="6"/>
    </row>
    <row r="11" spans="1:18" s="5" customFormat="1" ht="40.5" customHeight="1" x14ac:dyDescent="0.2">
      <c r="A11" s="201"/>
      <c r="B11" s="201"/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149" t="s">
        <v>109</v>
      </c>
      <c r="O11" s="6"/>
      <c r="P11" s="193"/>
      <c r="Q11" s="6"/>
      <c r="R11" s="6"/>
    </row>
    <row r="12" spans="1:18" s="5" customFormat="1" ht="40.5" customHeight="1" x14ac:dyDescent="0.2">
      <c r="A12" s="201"/>
      <c r="B12" s="201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149" t="s">
        <v>110</v>
      </c>
      <c r="O12" s="6"/>
      <c r="P12" s="193"/>
      <c r="Q12" s="6"/>
      <c r="R12" s="6"/>
    </row>
    <row r="13" spans="1:18" s="5" customFormat="1" ht="40.5" customHeight="1" x14ac:dyDescent="0.2">
      <c r="A13" s="201"/>
      <c r="B13" s="201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149" t="s">
        <v>111</v>
      </c>
      <c r="O13" s="6"/>
      <c r="P13" s="193"/>
      <c r="Q13" s="6"/>
      <c r="R13" s="6"/>
    </row>
    <row r="14" spans="1:18" s="5" customFormat="1" ht="40.5" customHeight="1" x14ac:dyDescent="0.2">
      <c r="A14" s="201"/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149" t="s">
        <v>112</v>
      </c>
      <c r="O14" s="6"/>
      <c r="P14" s="193"/>
      <c r="Q14" s="6"/>
      <c r="R14" s="6"/>
    </row>
    <row r="15" spans="1:18" s="5" customFormat="1" ht="40.5" customHeight="1" x14ac:dyDescent="0.2">
      <c r="A15" s="201"/>
      <c r="B15" s="201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149" t="s">
        <v>113</v>
      </c>
      <c r="O15" s="6"/>
      <c r="P15" s="194"/>
      <c r="Q15" s="6"/>
      <c r="R15" s="6"/>
    </row>
    <row r="16" spans="1:18" ht="63.75" x14ac:dyDescent="0.2">
      <c r="A16" s="150">
        <v>3</v>
      </c>
      <c r="B16" s="150" t="s">
        <v>388</v>
      </c>
      <c r="C16" s="150">
        <v>21418</v>
      </c>
      <c r="D16" s="150" t="s">
        <v>389</v>
      </c>
      <c r="E16" s="150" t="s">
        <v>347</v>
      </c>
      <c r="F16" s="150" t="s">
        <v>392</v>
      </c>
      <c r="G16" s="150" t="s">
        <v>393</v>
      </c>
      <c r="H16" s="150" t="s">
        <v>394</v>
      </c>
      <c r="I16" s="150" t="s">
        <v>390</v>
      </c>
      <c r="J16" s="150" t="s">
        <v>395</v>
      </c>
      <c r="K16" s="151">
        <v>44564</v>
      </c>
      <c r="L16" s="151">
        <v>44926</v>
      </c>
      <c r="M16" s="150" t="s">
        <v>391</v>
      </c>
    </row>
    <row r="57" spans="13:13" x14ac:dyDescent="0.2">
      <c r="M57" s="5" t="s">
        <v>114</v>
      </c>
    </row>
    <row r="58" spans="13:13" x14ac:dyDescent="0.2">
      <c r="M58" s="5" t="s">
        <v>115</v>
      </c>
    </row>
  </sheetData>
  <mergeCells count="36">
    <mergeCell ref="N8:R8"/>
    <mergeCell ref="P10:P15"/>
    <mergeCell ref="M10:M15"/>
    <mergeCell ref="A10:A15"/>
    <mergeCell ref="B10:B15"/>
    <mergeCell ref="C10:C15"/>
    <mergeCell ref="D10:D15"/>
    <mergeCell ref="E10:E15"/>
    <mergeCell ref="F10:F15"/>
    <mergeCell ref="G10:G15"/>
    <mergeCell ref="H10:H15"/>
    <mergeCell ref="I10:I15"/>
    <mergeCell ref="J10:J15"/>
    <mergeCell ref="K10:K15"/>
    <mergeCell ref="L10:L15"/>
    <mergeCell ref="H4:H7"/>
    <mergeCell ref="A4:C4"/>
    <mergeCell ref="A5:C5"/>
    <mergeCell ref="A6:C6"/>
    <mergeCell ref="A7:C7"/>
    <mergeCell ref="L1:M2"/>
    <mergeCell ref="A1:C1"/>
    <mergeCell ref="A2:C2"/>
    <mergeCell ref="D1:K2"/>
    <mergeCell ref="K8:M8"/>
    <mergeCell ref="I4:I5"/>
    <mergeCell ref="I6:I7"/>
    <mergeCell ref="F8:J8"/>
    <mergeCell ref="A3:M3"/>
    <mergeCell ref="A8:E8"/>
    <mergeCell ref="D4:G4"/>
    <mergeCell ref="D5:G5"/>
    <mergeCell ref="D6:G6"/>
    <mergeCell ref="D7:G7"/>
    <mergeCell ref="J4:M5"/>
    <mergeCell ref="J6:M7"/>
  </mergeCells>
  <dataValidations count="1">
    <dataValidation type="list" allowBlank="1" showInputMessage="1" showErrorMessage="1" sqref="N11 O10:O15" xr:uid="{00000000-0002-0000-0200-000000000000}">
      <formula1>$M$57:$M$58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D70"/>
  <sheetViews>
    <sheetView topLeftCell="A18" zoomScaleNormal="100" workbookViewId="0">
      <selection activeCell="AV21" sqref="AV21:AX23"/>
    </sheetView>
  </sheetViews>
  <sheetFormatPr baseColWidth="10" defaultColWidth="9.33203125" defaultRowHeight="12.75" x14ac:dyDescent="0.2"/>
  <cols>
    <col min="1" max="1" width="30" style="47" customWidth="1"/>
    <col min="2" max="2" width="8.5" style="47" customWidth="1"/>
    <col min="3" max="3" width="23.6640625" style="47" customWidth="1"/>
    <col min="4" max="4" width="29.1640625" style="47" customWidth="1"/>
    <col min="5" max="5" width="48.1640625" style="47" customWidth="1"/>
    <col min="6" max="7" width="32.83203125" style="47" customWidth="1"/>
    <col min="8" max="8" width="11.83203125" style="47" customWidth="1"/>
    <col min="9" max="9" width="11.6640625" style="47" customWidth="1"/>
    <col min="10" max="10" width="18.1640625" style="47" customWidth="1"/>
    <col min="11" max="46" width="9.33203125" style="47" customWidth="1"/>
    <col min="47" max="56" width="9.33203125" style="47"/>
    <col min="57" max="16384" width="9.33203125" style="4"/>
  </cols>
  <sheetData>
    <row r="1" spans="1:56" ht="11.25" customHeight="1" x14ac:dyDescent="0.2">
      <c r="A1" s="212" t="s">
        <v>116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S1" s="212"/>
      <c r="AT1" s="212"/>
      <c r="AU1" s="212"/>
      <c r="AV1" s="212"/>
      <c r="AW1" s="212"/>
      <c r="AX1" s="212"/>
    </row>
    <row r="2" spans="1:56" ht="11.25" customHeight="1" x14ac:dyDescent="0.2">
      <c r="A2" s="212"/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2"/>
      <c r="AW2" s="212"/>
      <c r="AX2" s="212"/>
    </row>
    <row r="3" spans="1:56" s="153" customFormat="1" ht="33" customHeight="1" x14ac:dyDescent="0.2">
      <c r="A3" s="152"/>
      <c r="B3" s="213" t="s">
        <v>234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06"/>
      <c r="AV3" s="206"/>
      <c r="AW3" s="206"/>
      <c r="AX3" s="152"/>
      <c r="AY3" s="152"/>
      <c r="AZ3" s="152"/>
      <c r="BA3" s="152"/>
      <c r="BB3" s="152"/>
      <c r="BC3" s="152"/>
      <c r="BD3" s="152"/>
    </row>
    <row r="4" spans="1:56" s="153" customFormat="1" ht="57" customHeight="1" x14ac:dyDescent="0.2">
      <c r="A4" s="154" t="s">
        <v>73</v>
      </c>
      <c r="B4" s="215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  <c r="AN4" s="216"/>
      <c r="AO4" s="216"/>
      <c r="AP4" s="216"/>
      <c r="AQ4" s="216"/>
      <c r="AR4" s="216"/>
      <c r="AS4" s="216"/>
      <c r="AT4" s="216"/>
      <c r="AU4" s="207"/>
      <c r="AV4" s="207"/>
      <c r="AW4" s="207"/>
      <c r="AX4" s="152"/>
      <c r="AY4" s="152"/>
      <c r="AZ4" s="152"/>
      <c r="BA4" s="152"/>
      <c r="BB4" s="152"/>
      <c r="BC4" s="152"/>
      <c r="BD4" s="152"/>
    </row>
    <row r="5" spans="1:56" s="81" customFormat="1" ht="26.25" customHeight="1" x14ac:dyDescent="0.2">
      <c r="A5" s="212" t="s">
        <v>117</v>
      </c>
      <c r="B5" s="212" t="s">
        <v>118</v>
      </c>
      <c r="C5" s="212"/>
      <c r="D5" s="221" t="s">
        <v>119</v>
      </c>
      <c r="E5" s="212" t="s">
        <v>120</v>
      </c>
      <c r="F5" s="223" t="s">
        <v>121</v>
      </c>
      <c r="G5" s="224"/>
      <c r="H5" s="212" t="s">
        <v>122</v>
      </c>
      <c r="I5" s="212"/>
      <c r="J5" s="208" t="s">
        <v>6</v>
      </c>
      <c r="K5" s="205" t="s">
        <v>7</v>
      </c>
      <c r="L5" s="205"/>
      <c r="M5" s="205"/>
      <c r="N5" s="205" t="s">
        <v>8</v>
      </c>
      <c r="O5" s="205"/>
      <c r="P5" s="205"/>
      <c r="Q5" s="205" t="s">
        <v>9</v>
      </c>
      <c r="R5" s="205"/>
      <c r="S5" s="205"/>
      <c r="T5" s="205" t="s">
        <v>10</v>
      </c>
      <c r="U5" s="205"/>
      <c r="V5" s="205"/>
      <c r="W5" s="205" t="s">
        <v>11</v>
      </c>
      <c r="X5" s="205"/>
      <c r="Y5" s="205"/>
      <c r="Z5" s="205" t="s">
        <v>12</v>
      </c>
      <c r="AA5" s="205"/>
      <c r="AB5" s="205"/>
      <c r="AC5" s="205" t="s">
        <v>13</v>
      </c>
      <c r="AD5" s="205"/>
      <c r="AE5" s="205"/>
      <c r="AF5" s="205" t="s">
        <v>14</v>
      </c>
      <c r="AG5" s="205"/>
      <c r="AH5" s="205"/>
      <c r="AI5" s="205" t="s">
        <v>15</v>
      </c>
      <c r="AJ5" s="205"/>
      <c r="AK5" s="205"/>
      <c r="AL5" s="205" t="s">
        <v>16</v>
      </c>
      <c r="AM5" s="205"/>
      <c r="AN5" s="205"/>
      <c r="AO5" s="205" t="s">
        <v>17</v>
      </c>
      <c r="AP5" s="205"/>
      <c r="AQ5" s="205"/>
      <c r="AR5" s="205" t="s">
        <v>18</v>
      </c>
      <c r="AS5" s="205"/>
      <c r="AT5" s="205"/>
      <c r="AU5" s="205" t="s">
        <v>19</v>
      </c>
      <c r="AV5" s="205"/>
      <c r="AW5" s="205"/>
      <c r="AX5" s="208" t="s">
        <v>20</v>
      </c>
      <c r="AY5" s="121"/>
      <c r="AZ5" s="121"/>
      <c r="BA5" s="121"/>
      <c r="BB5" s="121"/>
      <c r="BC5" s="121"/>
      <c r="BD5" s="121"/>
    </row>
    <row r="6" spans="1:56" s="81" customFormat="1" ht="33.75" customHeight="1" x14ac:dyDescent="0.2">
      <c r="A6" s="212"/>
      <c r="B6" s="212"/>
      <c r="C6" s="212"/>
      <c r="D6" s="222"/>
      <c r="E6" s="212"/>
      <c r="F6" s="225"/>
      <c r="G6" s="226"/>
      <c r="H6" s="54" t="s">
        <v>123</v>
      </c>
      <c r="I6" s="54" t="s">
        <v>124</v>
      </c>
      <c r="J6" s="208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8"/>
      <c r="AY6" s="121"/>
      <c r="AZ6" s="121"/>
      <c r="BA6" s="121"/>
      <c r="BB6" s="121"/>
      <c r="BC6" s="121"/>
      <c r="BD6" s="121"/>
    </row>
    <row r="7" spans="1:56" s="81" customFormat="1" ht="132.75" customHeight="1" thickBot="1" x14ac:dyDescent="0.25">
      <c r="A7" s="27" t="s">
        <v>125</v>
      </c>
      <c r="B7" s="219" t="s">
        <v>126</v>
      </c>
      <c r="C7" s="220"/>
      <c r="D7" s="28" t="s">
        <v>408</v>
      </c>
      <c r="E7" s="28" t="s">
        <v>127</v>
      </c>
      <c r="F7" s="217" t="s">
        <v>128</v>
      </c>
      <c r="G7" s="218"/>
      <c r="H7" s="18">
        <v>44562</v>
      </c>
      <c r="I7" s="18">
        <v>44926</v>
      </c>
      <c r="J7" s="208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8"/>
      <c r="AY7" s="121"/>
      <c r="AZ7" s="121"/>
      <c r="BA7" s="121"/>
      <c r="BB7" s="121"/>
      <c r="BC7" s="121"/>
      <c r="BD7" s="121"/>
    </row>
    <row r="8" spans="1:56" s="104" customFormat="1" ht="42" customHeight="1" x14ac:dyDescent="0.2">
      <c r="A8" s="57" t="s">
        <v>21</v>
      </c>
      <c r="B8" s="209" t="s">
        <v>22</v>
      </c>
      <c r="C8" s="210"/>
      <c r="D8" s="211"/>
      <c r="E8" s="52" t="s">
        <v>23</v>
      </c>
      <c r="F8" s="57" t="s">
        <v>24</v>
      </c>
      <c r="G8" s="57" t="s">
        <v>25</v>
      </c>
      <c r="H8" s="53" t="s">
        <v>26</v>
      </c>
      <c r="I8" s="57" t="s">
        <v>386</v>
      </c>
      <c r="J8" s="82">
        <f>SUM(J9:J26)</f>
        <v>1.0000000000000004</v>
      </c>
      <c r="K8" s="83" t="s">
        <v>27</v>
      </c>
      <c r="L8" s="83" t="s">
        <v>28</v>
      </c>
      <c r="M8" s="84" t="s">
        <v>29</v>
      </c>
      <c r="N8" s="83" t="s">
        <v>27</v>
      </c>
      <c r="O8" s="83" t="s">
        <v>28</v>
      </c>
      <c r="P8" s="84" t="s">
        <v>29</v>
      </c>
      <c r="Q8" s="83" t="s">
        <v>27</v>
      </c>
      <c r="R8" s="83" t="s">
        <v>28</v>
      </c>
      <c r="S8" s="84" t="s">
        <v>29</v>
      </c>
      <c r="T8" s="83" t="s">
        <v>27</v>
      </c>
      <c r="U8" s="83" t="s">
        <v>28</v>
      </c>
      <c r="V8" s="84" t="s">
        <v>29</v>
      </c>
      <c r="W8" s="83" t="s">
        <v>27</v>
      </c>
      <c r="X8" s="83" t="s">
        <v>28</v>
      </c>
      <c r="Y8" s="84" t="s">
        <v>29</v>
      </c>
      <c r="Z8" s="83" t="s">
        <v>27</v>
      </c>
      <c r="AA8" s="83" t="s">
        <v>28</v>
      </c>
      <c r="AB8" s="84" t="s">
        <v>29</v>
      </c>
      <c r="AC8" s="83" t="s">
        <v>27</v>
      </c>
      <c r="AD8" s="83" t="s">
        <v>28</v>
      </c>
      <c r="AE8" s="84" t="s">
        <v>29</v>
      </c>
      <c r="AF8" s="83" t="s">
        <v>27</v>
      </c>
      <c r="AG8" s="83" t="s">
        <v>28</v>
      </c>
      <c r="AH8" s="84" t="s">
        <v>29</v>
      </c>
      <c r="AI8" s="83" t="s">
        <v>27</v>
      </c>
      <c r="AJ8" s="83" t="s">
        <v>28</v>
      </c>
      <c r="AK8" s="84" t="s">
        <v>29</v>
      </c>
      <c r="AL8" s="83" t="s">
        <v>27</v>
      </c>
      <c r="AM8" s="83" t="s">
        <v>28</v>
      </c>
      <c r="AN8" s="84" t="s">
        <v>29</v>
      </c>
      <c r="AO8" s="83" t="s">
        <v>27</v>
      </c>
      <c r="AP8" s="83" t="s">
        <v>28</v>
      </c>
      <c r="AQ8" s="84" t="s">
        <v>29</v>
      </c>
      <c r="AR8" s="83" t="s">
        <v>27</v>
      </c>
      <c r="AS8" s="83" t="s">
        <v>28</v>
      </c>
      <c r="AT8" s="84" t="s">
        <v>29</v>
      </c>
      <c r="AU8" s="83" t="s">
        <v>27</v>
      </c>
      <c r="AV8" s="83" t="s">
        <v>28</v>
      </c>
      <c r="AW8" s="84" t="s">
        <v>29</v>
      </c>
      <c r="AX8" s="85">
        <f>SUM(AX9:AX12)</f>
        <v>0</v>
      </c>
      <c r="AY8" s="121"/>
      <c r="AZ8" s="121"/>
      <c r="BA8" s="121"/>
      <c r="BB8" s="121"/>
      <c r="BC8" s="121"/>
      <c r="BD8" s="121"/>
    </row>
    <row r="9" spans="1:56" s="106" customFormat="1" ht="51" customHeight="1" x14ac:dyDescent="0.2">
      <c r="A9" s="233" t="s">
        <v>382</v>
      </c>
      <c r="B9" s="68" t="s">
        <v>129</v>
      </c>
      <c r="C9" s="203" t="s">
        <v>130</v>
      </c>
      <c r="D9" s="204"/>
      <c r="E9" s="111" t="s">
        <v>131</v>
      </c>
      <c r="F9" s="112" t="s">
        <v>32</v>
      </c>
      <c r="G9" s="112" t="s">
        <v>132</v>
      </c>
      <c r="H9" s="69">
        <v>44562</v>
      </c>
      <c r="I9" s="70">
        <v>44926</v>
      </c>
      <c r="J9" s="103">
        <v>0.01</v>
      </c>
      <c r="K9" s="105">
        <v>1</v>
      </c>
      <c r="L9" s="105"/>
      <c r="M9" s="103">
        <f>+L9/K9</f>
        <v>0</v>
      </c>
      <c r="N9" s="105"/>
      <c r="O9" s="105"/>
      <c r="P9" s="103" t="e">
        <f>+O9/N9</f>
        <v>#DIV/0!</v>
      </c>
      <c r="Q9" s="105"/>
      <c r="R9" s="105"/>
      <c r="S9" s="105" t="e">
        <f>+R9/Q9</f>
        <v>#DIV/0!</v>
      </c>
      <c r="T9" s="105">
        <v>1</v>
      </c>
      <c r="U9" s="105"/>
      <c r="V9" s="103">
        <f>+U9/T9</f>
        <v>0</v>
      </c>
      <c r="W9" s="105"/>
      <c r="X9" s="105"/>
      <c r="Y9" s="103" t="e">
        <f>+X9/W9</f>
        <v>#DIV/0!</v>
      </c>
      <c r="Z9" s="105"/>
      <c r="AA9" s="105"/>
      <c r="AB9" s="103" t="e">
        <f>+AA9/Z9</f>
        <v>#DIV/0!</v>
      </c>
      <c r="AC9" s="105">
        <v>1</v>
      </c>
      <c r="AD9" s="105"/>
      <c r="AE9" s="103">
        <f>+AD9/AC9</f>
        <v>0</v>
      </c>
      <c r="AF9" s="105"/>
      <c r="AG9" s="105"/>
      <c r="AH9" s="103" t="e">
        <f>+AG9/AF9</f>
        <v>#DIV/0!</v>
      </c>
      <c r="AI9" s="105"/>
      <c r="AJ9" s="105"/>
      <c r="AK9" s="103" t="e">
        <f>+AJ9/AI9</f>
        <v>#DIV/0!</v>
      </c>
      <c r="AL9" s="105">
        <v>1</v>
      </c>
      <c r="AM9" s="105"/>
      <c r="AN9" s="103">
        <f>+AM9/AL9</f>
        <v>0</v>
      </c>
      <c r="AO9" s="105"/>
      <c r="AP9" s="105"/>
      <c r="AQ9" s="103" t="e">
        <f>+AP9/AO9</f>
        <v>#DIV/0!</v>
      </c>
      <c r="AR9" s="105"/>
      <c r="AS9" s="105"/>
      <c r="AT9" s="105" t="e">
        <f>+AS9/AR9</f>
        <v>#DIV/0!</v>
      </c>
      <c r="AU9" s="139">
        <f>K9+N9+Q9+T9+W9+Z9+AC9+AF9+AI9+AL9+AO9+AR9</f>
        <v>4</v>
      </c>
      <c r="AV9" s="139">
        <f>L9+O9+R9+U9+X9+AA9+AD9+AG9+AJ9+AM9+AP9+AS9</f>
        <v>0</v>
      </c>
      <c r="AW9" s="103">
        <f>+AV9/AU9</f>
        <v>0</v>
      </c>
      <c r="AX9" s="105">
        <f>+AW9*J9</f>
        <v>0</v>
      </c>
      <c r="AY9" s="122"/>
      <c r="AZ9" s="122"/>
      <c r="BA9" s="122"/>
      <c r="BB9" s="122"/>
      <c r="BC9" s="122"/>
      <c r="BD9" s="122"/>
    </row>
    <row r="10" spans="1:56" s="106" customFormat="1" ht="39" customHeight="1" x14ac:dyDescent="0.2">
      <c r="A10" s="232"/>
      <c r="B10" s="71" t="s">
        <v>133</v>
      </c>
      <c r="C10" s="203" t="s">
        <v>134</v>
      </c>
      <c r="D10" s="204"/>
      <c r="E10" s="113" t="s">
        <v>410</v>
      </c>
      <c r="F10" s="112" t="s">
        <v>32</v>
      </c>
      <c r="G10" s="112" t="s">
        <v>132</v>
      </c>
      <c r="H10" s="72">
        <v>44621</v>
      </c>
      <c r="I10" s="73">
        <v>44742</v>
      </c>
      <c r="J10" s="107">
        <v>0.1</v>
      </c>
      <c r="K10" s="105"/>
      <c r="L10" s="105"/>
      <c r="M10" s="103" t="e">
        <f t="shared" ref="M10:M15" si="0">+L10/K10</f>
        <v>#DIV/0!</v>
      </c>
      <c r="N10" s="105"/>
      <c r="O10" s="105"/>
      <c r="P10" s="103" t="e">
        <f t="shared" ref="P10:P15" si="1">+O10/N10</f>
        <v>#DIV/0!</v>
      </c>
      <c r="Q10" s="105"/>
      <c r="R10" s="105"/>
      <c r="S10" s="105" t="e">
        <f t="shared" ref="S10:S15" si="2">+R10/Q10</f>
        <v>#DIV/0!</v>
      </c>
      <c r="T10" s="105"/>
      <c r="U10" s="105"/>
      <c r="V10" s="103" t="e">
        <f t="shared" ref="V10:V15" si="3">+U10/T10</f>
        <v>#DIV/0!</v>
      </c>
      <c r="W10" s="105"/>
      <c r="X10" s="105"/>
      <c r="Y10" s="103" t="e">
        <f t="shared" ref="Y10:Y15" si="4">+X10/W10</f>
        <v>#DIV/0!</v>
      </c>
      <c r="Z10" s="105">
        <v>1</v>
      </c>
      <c r="AA10" s="105"/>
      <c r="AB10" s="103">
        <f t="shared" ref="AB10:AB15" si="5">+AA10/Z10</f>
        <v>0</v>
      </c>
      <c r="AC10" s="105">
        <v>1</v>
      </c>
      <c r="AD10" s="105"/>
      <c r="AE10" s="103">
        <f t="shared" ref="AE10:AE15" si="6">+AD10/AC10</f>
        <v>0</v>
      </c>
      <c r="AF10" s="105"/>
      <c r="AG10" s="105"/>
      <c r="AH10" s="103" t="e">
        <f t="shared" ref="AH10:AH15" si="7">+AG10/AF10</f>
        <v>#DIV/0!</v>
      </c>
      <c r="AI10" s="105"/>
      <c r="AJ10" s="105"/>
      <c r="AK10" s="103" t="e">
        <f t="shared" ref="AK10:AK15" si="8">+AJ10/AI10</f>
        <v>#DIV/0!</v>
      </c>
      <c r="AL10" s="105"/>
      <c r="AM10" s="105"/>
      <c r="AN10" s="103" t="e">
        <f t="shared" ref="AN10:AN15" si="9">+AM10/AL10</f>
        <v>#DIV/0!</v>
      </c>
      <c r="AO10" s="105"/>
      <c r="AP10" s="105"/>
      <c r="AQ10" s="103" t="e">
        <f t="shared" ref="AQ10:AQ15" si="10">+AP10/AO10</f>
        <v>#DIV/0!</v>
      </c>
      <c r="AR10" s="105"/>
      <c r="AS10" s="105"/>
      <c r="AT10" s="105" t="e">
        <f t="shared" ref="AT10:AT26" si="11">+AS10/AR10</f>
        <v>#DIV/0!</v>
      </c>
      <c r="AU10" s="139">
        <f t="shared" ref="AU10:AU26" si="12">K10+N10+Q10+T10+W10+Z10+AC10+AF10+AI10+AL10+AO10+AR10</f>
        <v>2</v>
      </c>
      <c r="AV10" s="139">
        <f t="shared" ref="AV10:AV26" si="13">L10+O10+R10+U10+X10+AA10+AD10+AG10+AJ10+AM10+AP10+AS10</f>
        <v>0</v>
      </c>
      <c r="AW10" s="103">
        <f t="shared" ref="AW10:AW26" si="14">+AV10/AU10</f>
        <v>0</v>
      </c>
      <c r="AX10" s="105">
        <f t="shared" ref="AX10:AX26" si="15">+AW10*J10</f>
        <v>0</v>
      </c>
      <c r="AY10" s="122"/>
      <c r="AZ10" s="122"/>
      <c r="BA10" s="122"/>
      <c r="BB10" s="122"/>
      <c r="BC10" s="122"/>
      <c r="BD10" s="122"/>
    </row>
    <row r="11" spans="1:56" s="106" customFormat="1" ht="38.25" customHeight="1" x14ac:dyDescent="0.2">
      <c r="A11" s="232"/>
      <c r="B11" s="71" t="s">
        <v>135</v>
      </c>
      <c r="C11" s="203" t="s">
        <v>136</v>
      </c>
      <c r="D11" s="204"/>
      <c r="E11" s="114" t="s">
        <v>137</v>
      </c>
      <c r="F11" s="112" t="s">
        <v>138</v>
      </c>
      <c r="G11" s="112" t="s">
        <v>132</v>
      </c>
      <c r="H11" s="74">
        <v>44562</v>
      </c>
      <c r="I11" s="75">
        <v>44592</v>
      </c>
      <c r="J11" s="108">
        <v>0.01</v>
      </c>
      <c r="K11" s="105">
        <v>1</v>
      </c>
      <c r="L11" s="105"/>
      <c r="M11" s="103">
        <f t="shared" si="0"/>
        <v>0</v>
      </c>
      <c r="N11" s="105"/>
      <c r="O11" s="105"/>
      <c r="P11" s="103" t="e">
        <f t="shared" si="1"/>
        <v>#DIV/0!</v>
      </c>
      <c r="Q11" s="105"/>
      <c r="R11" s="105"/>
      <c r="S11" s="105" t="e">
        <f t="shared" si="2"/>
        <v>#DIV/0!</v>
      </c>
      <c r="T11" s="105"/>
      <c r="U11" s="105"/>
      <c r="V11" s="103" t="e">
        <f t="shared" si="3"/>
        <v>#DIV/0!</v>
      </c>
      <c r="W11" s="105"/>
      <c r="X11" s="105"/>
      <c r="Y11" s="103" t="e">
        <f t="shared" si="4"/>
        <v>#DIV/0!</v>
      </c>
      <c r="Z11" s="105"/>
      <c r="AA11" s="105"/>
      <c r="AB11" s="103" t="e">
        <f t="shared" si="5"/>
        <v>#DIV/0!</v>
      </c>
      <c r="AC11" s="105"/>
      <c r="AD11" s="105"/>
      <c r="AE11" s="103" t="e">
        <f t="shared" si="6"/>
        <v>#DIV/0!</v>
      </c>
      <c r="AF11" s="105"/>
      <c r="AG11" s="105"/>
      <c r="AH11" s="103" t="e">
        <f t="shared" si="7"/>
        <v>#DIV/0!</v>
      </c>
      <c r="AI11" s="105"/>
      <c r="AJ11" s="105"/>
      <c r="AK11" s="103" t="e">
        <f t="shared" si="8"/>
        <v>#DIV/0!</v>
      </c>
      <c r="AL11" s="105"/>
      <c r="AM11" s="105"/>
      <c r="AN11" s="103" t="e">
        <f t="shared" si="9"/>
        <v>#DIV/0!</v>
      </c>
      <c r="AO11" s="105"/>
      <c r="AP11" s="105"/>
      <c r="AQ11" s="103" t="e">
        <f t="shared" si="10"/>
        <v>#DIV/0!</v>
      </c>
      <c r="AR11" s="105"/>
      <c r="AS11" s="105"/>
      <c r="AT11" s="105" t="e">
        <f t="shared" si="11"/>
        <v>#DIV/0!</v>
      </c>
      <c r="AU11" s="139">
        <f t="shared" si="12"/>
        <v>1</v>
      </c>
      <c r="AV11" s="139">
        <f t="shared" si="13"/>
        <v>0</v>
      </c>
      <c r="AW11" s="103">
        <f t="shared" si="14"/>
        <v>0</v>
      </c>
      <c r="AX11" s="105">
        <f t="shared" si="15"/>
        <v>0</v>
      </c>
      <c r="AY11" s="122"/>
      <c r="AZ11" s="122"/>
      <c r="BA11" s="122"/>
      <c r="BB11" s="122"/>
      <c r="BC11" s="122"/>
      <c r="BD11" s="122"/>
    </row>
    <row r="12" spans="1:56" s="106" customFormat="1" ht="38.25" x14ac:dyDescent="0.2">
      <c r="A12" s="232"/>
      <c r="B12" s="71" t="s">
        <v>139</v>
      </c>
      <c r="C12" s="203" t="s">
        <v>140</v>
      </c>
      <c r="D12" s="204"/>
      <c r="E12" s="113" t="s">
        <v>141</v>
      </c>
      <c r="F12" s="112" t="s">
        <v>32</v>
      </c>
      <c r="G12" s="112" t="s">
        <v>132</v>
      </c>
      <c r="H12" s="76">
        <v>44593</v>
      </c>
      <c r="I12" s="77">
        <v>44650</v>
      </c>
      <c r="J12" s="108">
        <v>0.04</v>
      </c>
      <c r="K12" s="105"/>
      <c r="L12" s="105"/>
      <c r="M12" s="103" t="e">
        <f t="shared" si="0"/>
        <v>#DIV/0!</v>
      </c>
      <c r="N12" s="105"/>
      <c r="O12" s="105"/>
      <c r="P12" s="103" t="e">
        <f t="shared" si="1"/>
        <v>#DIV/0!</v>
      </c>
      <c r="Q12" s="105">
        <v>1</v>
      </c>
      <c r="R12" s="105"/>
      <c r="S12" s="105">
        <f t="shared" si="2"/>
        <v>0</v>
      </c>
      <c r="T12" s="105"/>
      <c r="U12" s="105"/>
      <c r="V12" s="103" t="e">
        <f t="shared" si="3"/>
        <v>#DIV/0!</v>
      </c>
      <c r="W12" s="105"/>
      <c r="X12" s="105"/>
      <c r="Y12" s="103" t="e">
        <f t="shared" si="4"/>
        <v>#DIV/0!</v>
      </c>
      <c r="Z12" s="105"/>
      <c r="AA12" s="105"/>
      <c r="AB12" s="103" t="e">
        <f t="shared" si="5"/>
        <v>#DIV/0!</v>
      </c>
      <c r="AC12" s="105"/>
      <c r="AD12" s="105"/>
      <c r="AE12" s="103" t="e">
        <f t="shared" si="6"/>
        <v>#DIV/0!</v>
      </c>
      <c r="AF12" s="105"/>
      <c r="AG12" s="105"/>
      <c r="AH12" s="103" t="e">
        <f t="shared" si="7"/>
        <v>#DIV/0!</v>
      </c>
      <c r="AI12" s="105"/>
      <c r="AJ12" s="105"/>
      <c r="AK12" s="103" t="e">
        <f t="shared" si="8"/>
        <v>#DIV/0!</v>
      </c>
      <c r="AL12" s="105"/>
      <c r="AM12" s="105"/>
      <c r="AN12" s="103" t="e">
        <f t="shared" si="9"/>
        <v>#DIV/0!</v>
      </c>
      <c r="AO12" s="105"/>
      <c r="AP12" s="105"/>
      <c r="AQ12" s="103" t="e">
        <f t="shared" si="10"/>
        <v>#DIV/0!</v>
      </c>
      <c r="AR12" s="105"/>
      <c r="AS12" s="105"/>
      <c r="AT12" s="105" t="e">
        <f t="shared" si="11"/>
        <v>#DIV/0!</v>
      </c>
      <c r="AU12" s="139">
        <f t="shared" si="12"/>
        <v>1</v>
      </c>
      <c r="AV12" s="139">
        <f t="shared" si="13"/>
        <v>0</v>
      </c>
      <c r="AW12" s="103">
        <f t="shared" si="14"/>
        <v>0</v>
      </c>
      <c r="AX12" s="105">
        <f t="shared" si="15"/>
        <v>0</v>
      </c>
      <c r="AY12" s="122"/>
      <c r="AZ12" s="122"/>
      <c r="BA12" s="122"/>
      <c r="BB12" s="122"/>
      <c r="BC12" s="122"/>
      <c r="BD12" s="122"/>
    </row>
    <row r="13" spans="1:56" s="106" customFormat="1" ht="63.75" customHeight="1" x14ac:dyDescent="0.2">
      <c r="A13" s="232"/>
      <c r="B13" s="78" t="s">
        <v>142</v>
      </c>
      <c r="C13" s="203" t="s">
        <v>143</v>
      </c>
      <c r="D13" s="204"/>
      <c r="E13" s="115" t="s">
        <v>404</v>
      </c>
      <c r="F13" s="112" t="s">
        <v>55</v>
      </c>
      <c r="G13" s="112" t="s">
        <v>144</v>
      </c>
      <c r="H13" s="79">
        <v>44593</v>
      </c>
      <c r="I13" s="77">
        <v>44926</v>
      </c>
      <c r="J13" s="109">
        <v>7.0000000000000007E-2</v>
      </c>
      <c r="K13" s="105"/>
      <c r="L13" s="105"/>
      <c r="M13" s="103" t="e">
        <f t="shared" si="0"/>
        <v>#DIV/0!</v>
      </c>
      <c r="N13" s="105">
        <v>0.09</v>
      </c>
      <c r="O13" s="105"/>
      <c r="P13" s="103">
        <f t="shared" si="1"/>
        <v>0</v>
      </c>
      <c r="Q13" s="105">
        <v>0.09</v>
      </c>
      <c r="R13" s="105"/>
      <c r="S13" s="105">
        <f t="shared" si="2"/>
        <v>0</v>
      </c>
      <c r="T13" s="105">
        <v>0.09</v>
      </c>
      <c r="U13" s="105"/>
      <c r="V13" s="103">
        <f t="shared" si="3"/>
        <v>0</v>
      </c>
      <c r="W13" s="105">
        <v>0.09</v>
      </c>
      <c r="X13" s="105"/>
      <c r="Y13" s="103">
        <f t="shared" si="4"/>
        <v>0</v>
      </c>
      <c r="Z13" s="105">
        <v>0.09</v>
      </c>
      <c r="AA13" s="105"/>
      <c r="AB13" s="103">
        <f t="shared" si="5"/>
        <v>0</v>
      </c>
      <c r="AC13" s="105">
        <v>0.09</v>
      </c>
      <c r="AD13" s="105"/>
      <c r="AE13" s="103">
        <f t="shared" si="6"/>
        <v>0</v>
      </c>
      <c r="AF13" s="105">
        <v>0.09</v>
      </c>
      <c r="AG13" s="105"/>
      <c r="AH13" s="103">
        <f t="shared" si="7"/>
        <v>0</v>
      </c>
      <c r="AI13" s="105">
        <v>0.09</v>
      </c>
      <c r="AJ13" s="105"/>
      <c r="AK13" s="103">
        <f t="shared" si="8"/>
        <v>0</v>
      </c>
      <c r="AL13" s="105">
        <v>0.09</v>
      </c>
      <c r="AM13" s="105"/>
      <c r="AN13" s="103">
        <f t="shared" si="9"/>
        <v>0</v>
      </c>
      <c r="AO13" s="105">
        <v>0.09</v>
      </c>
      <c r="AP13" s="105"/>
      <c r="AQ13" s="103">
        <f t="shared" si="10"/>
        <v>0</v>
      </c>
      <c r="AR13" s="105">
        <v>0.09</v>
      </c>
      <c r="AS13" s="105"/>
      <c r="AT13" s="105">
        <f t="shared" si="11"/>
        <v>0</v>
      </c>
      <c r="AU13" s="139">
        <f>K13+N13+Q13+T13+W13+Z13+AC13+AF13+AI13+AL13+AO13+AR13</f>
        <v>0.98999999999999977</v>
      </c>
      <c r="AV13" s="139">
        <f t="shared" si="13"/>
        <v>0</v>
      </c>
      <c r="AW13" s="103">
        <f t="shared" si="14"/>
        <v>0</v>
      </c>
      <c r="AX13" s="105">
        <f t="shared" si="15"/>
        <v>0</v>
      </c>
      <c r="AY13" s="122"/>
      <c r="AZ13" s="122"/>
      <c r="BA13" s="122"/>
      <c r="BB13" s="122"/>
      <c r="BC13" s="122"/>
      <c r="BD13" s="122"/>
    </row>
    <row r="14" spans="1:56" s="106" customFormat="1" ht="25.5" x14ac:dyDescent="0.2">
      <c r="A14" s="234"/>
      <c r="B14" s="78" t="s">
        <v>145</v>
      </c>
      <c r="C14" s="203" t="s">
        <v>146</v>
      </c>
      <c r="D14" s="204"/>
      <c r="E14" s="113" t="s">
        <v>147</v>
      </c>
      <c r="F14" s="112" t="s">
        <v>138</v>
      </c>
      <c r="G14" s="112" t="s">
        <v>148</v>
      </c>
      <c r="H14" s="74">
        <v>44593</v>
      </c>
      <c r="I14" s="77">
        <v>44926</v>
      </c>
      <c r="J14" s="109">
        <v>0.08</v>
      </c>
      <c r="K14" s="105"/>
      <c r="L14" s="105"/>
      <c r="M14" s="103" t="e">
        <f t="shared" si="0"/>
        <v>#DIV/0!</v>
      </c>
      <c r="N14" s="105">
        <v>0.09</v>
      </c>
      <c r="O14" s="105"/>
      <c r="P14" s="103">
        <f t="shared" si="1"/>
        <v>0</v>
      </c>
      <c r="Q14" s="105">
        <v>0.09</v>
      </c>
      <c r="R14" s="105"/>
      <c r="S14" s="105">
        <f t="shared" si="2"/>
        <v>0</v>
      </c>
      <c r="T14" s="105">
        <v>0.09</v>
      </c>
      <c r="U14" s="105"/>
      <c r="V14" s="103">
        <f t="shared" si="3"/>
        <v>0</v>
      </c>
      <c r="W14" s="105">
        <v>0.09</v>
      </c>
      <c r="X14" s="105"/>
      <c r="Y14" s="103">
        <f t="shared" si="4"/>
        <v>0</v>
      </c>
      <c r="Z14" s="105">
        <v>0.09</v>
      </c>
      <c r="AA14" s="105"/>
      <c r="AB14" s="103">
        <f t="shared" si="5"/>
        <v>0</v>
      </c>
      <c r="AC14" s="105">
        <v>0.09</v>
      </c>
      <c r="AD14" s="105"/>
      <c r="AE14" s="103">
        <f t="shared" si="6"/>
        <v>0</v>
      </c>
      <c r="AF14" s="105">
        <v>0.09</v>
      </c>
      <c r="AG14" s="105"/>
      <c r="AH14" s="103">
        <f t="shared" si="7"/>
        <v>0</v>
      </c>
      <c r="AI14" s="105">
        <v>0.09</v>
      </c>
      <c r="AJ14" s="105"/>
      <c r="AK14" s="103">
        <f t="shared" si="8"/>
        <v>0</v>
      </c>
      <c r="AL14" s="105">
        <v>0.09</v>
      </c>
      <c r="AM14" s="105"/>
      <c r="AN14" s="103">
        <f t="shared" si="9"/>
        <v>0</v>
      </c>
      <c r="AO14" s="105">
        <v>0.09</v>
      </c>
      <c r="AP14" s="105"/>
      <c r="AQ14" s="103">
        <f t="shared" si="10"/>
        <v>0</v>
      </c>
      <c r="AR14" s="105">
        <v>0.09</v>
      </c>
      <c r="AS14" s="105"/>
      <c r="AT14" s="105">
        <f t="shared" si="11"/>
        <v>0</v>
      </c>
      <c r="AU14" s="139">
        <f t="shared" si="12"/>
        <v>0.98999999999999977</v>
      </c>
      <c r="AV14" s="139">
        <f t="shared" si="13"/>
        <v>0</v>
      </c>
      <c r="AW14" s="103">
        <f t="shared" si="14"/>
        <v>0</v>
      </c>
      <c r="AX14" s="105">
        <f t="shared" si="15"/>
        <v>0</v>
      </c>
      <c r="AY14" s="122"/>
      <c r="AZ14" s="122"/>
      <c r="BA14" s="122"/>
      <c r="BB14" s="122"/>
      <c r="BC14" s="122"/>
      <c r="BD14" s="122"/>
    </row>
    <row r="15" spans="1:56" s="106" customFormat="1" ht="38.25" x14ac:dyDescent="0.2">
      <c r="A15" s="232" t="s">
        <v>383</v>
      </c>
      <c r="B15" s="71" t="s">
        <v>149</v>
      </c>
      <c r="C15" s="203" t="s">
        <v>150</v>
      </c>
      <c r="D15" s="204"/>
      <c r="E15" s="113" t="s">
        <v>344</v>
      </c>
      <c r="F15" s="112" t="s">
        <v>138</v>
      </c>
      <c r="G15" s="112" t="s">
        <v>148</v>
      </c>
      <c r="H15" s="74">
        <v>44621</v>
      </c>
      <c r="I15" s="77">
        <v>44712</v>
      </c>
      <c r="J15" s="109">
        <v>0.06</v>
      </c>
      <c r="K15" s="105"/>
      <c r="L15" s="105"/>
      <c r="M15" s="103" t="e">
        <f t="shared" si="0"/>
        <v>#DIV/0!</v>
      </c>
      <c r="N15" s="105"/>
      <c r="O15" s="105"/>
      <c r="P15" s="103" t="e">
        <f t="shared" si="1"/>
        <v>#DIV/0!</v>
      </c>
      <c r="Q15" s="105">
        <v>3</v>
      </c>
      <c r="R15" s="105"/>
      <c r="S15" s="105">
        <f t="shared" si="2"/>
        <v>0</v>
      </c>
      <c r="T15" s="105"/>
      <c r="U15" s="105"/>
      <c r="V15" s="103" t="e">
        <f t="shared" si="3"/>
        <v>#DIV/0!</v>
      </c>
      <c r="W15" s="105">
        <v>2</v>
      </c>
      <c r="X15" s="105"/>
      <c r="Y15" s="103">
        <f t="shared" si="4"/>
        <v>0</v>
      </c>
      <c r="Z15" s="105"/>
      <c r="AA15" s="105"/>
      <c r="AB15" s="103" t="e">
        <f t="shared" si="5"/>
        <v>#DIV/0!</v>
      </c>
      <c r="AC15" s="105"/>
      <c r="AD15" s="105"/>
      <c r="AE15" s="103" t="e">
        <f t="shared" si="6"/>
        <v>#DIV/0!</v>
      </c>
      <c r="AF15" s="105"/>
      <c r="AG15" s="105"/>
      <c r="AH15" s="103" t="e">
        <f t="shared" si="7"/>
        <v>#DIV/0!</v>
      </c>
      <c r="AI15" s="105"/>
      <c r="AJ15" s="105"/>
      <c r="AK15" s="103" t="e">
        <f t="shared" si="8"/>
        <v>#DIV/0!</v>
      </c>
      <c r="AL15" s="105"/>
      <c r="AM15" s="105"/>
      <c r="AN15" s="103" t="e">
        <f t="shared" si="9"/>
        <v>#DIV/0!</v>
      </c>
      <c r="AO15" s="105"/>
      <c r="AP15" s="105"/>
      <c r="AQ15" s="103" t="e">
        <f t="shared" si="10"/>
        <v>#DIV/0!</v>
      </c>
      <c r="AR15" s="105"/>
      <c r="AS15" s="105"/>
      <c r="AT15" s="105" t="e">
        <f t="shared" si="11"/>
        <v>#DIV/0!</v>
      </c>
      <c r="AU15" s="139">
        <f t="shared" si="12"/>
        <v>5</v>
      </c>
      <c r="AV15" s="139">
        <f t="shared" si="13"/>
        <v>0</v>
      </c>
      <c r="AW15" s="103">
        <f t="shared" si="14"/>
        <v>0</v>
      </c>
      <c r="AX15" s="105">
        <f t="shared" si="15"/>
        <v>0</v>
      </c>
      <c r="AY15" s="122"/>
      <c r="AZ15" s="122"/>
      <c r="BA15" s="122"/>
      <c r="BB15" s="122"/>
      <c r="BC15" s="122"/>
      <c r="BD15" s="122"/>
    </row>
    <row r="16" spans="1:56" s="106" customFormat="1" ht="36.75" customHeight="1" x14ac:dyDescent="0.2">
      <c r="A16" s="232"/>
      <c r="B16" s="71" t="s">
        <v>151</v>
      </c>
      <c r="C16" s="203" t="s">
        <v>152</v>
      </c>
      <c r="D16" s="204"/>
      <c r="E16" s="116" t="s">
        <v>409</v>
      </c>
      <c r="F16" s="112" t="s">
        <v>138</v>
      </c>
      <c r="G16" s="112" t="s">
        <v>153</v>
      </c>
      <c r="H16" s="74">
        <v>44682</v>
      </c>
      <c r="I16" s="77">
        <v>44773</v>
      </c>
      <c r="J16" s="110">
        <v>0.2</v>
      </c>
      <c r="K16" s="123"/>
      <c r="L16" s="123"/>
      <c r="M16" s="103" t="e">
        <f t="shared" ref="M16:M21" si="16">+L16/K16</f>
        <v>#DIV/0!</v>
      </c>
      <c r="N16" s="105"/>
      <c r="O16" s="105"/>
      <c r="P16" s="103" t="e">
        <f t="shared" ref="P16:P21" si="17">+O16/N16</f>
        <v>#DIV/0!</v>
      </c>
      <c r="Q16" s="105"/>
      <c r="R16" s="105"/>
      <c r="S16" s="105" t="e">
        <f t="shared" ref="S16:S23" si="18">+R16/Q16</f>
        <v>#DIV/0!</v>
      </c>
      <c r="T16" s="105"/>
      <c r="U16" s="105"/>
      <c r="V16" s="103" t="e">
        <f t="shared" ref="V16:V23" si="19">+U16/T16</f>
        <v>#DIV/0!</v>
      </c>
      <c r="W16" s="105"/>
      <c r="X16" s="105"/>
      <c r="Y16" s="103" t="e">
        <f t="shared" ref="Y16:Y23" si="20">+X16/W16</f>
        <v>#DIV/0!</v>
      </c>
      <c r="Z16" s="105"/>
      <c r="AA16" s="105"/>
      <c r="AB16" s="103" t="e">
        <f t="shared" ref="AB16:AB23" si="21">+AA16/Z16</f>
        <v>#DIV/0!</v>
      </c>
      <c r="AC16" s="105">
        <v>2</v>
      </c>
      <c r="AD16" s="105"/>
      <c r="AE16" s="103">
        <f t="shared" ref="AE16:AE23" si="22">+AD16/AC16</f>
        <v>0</v>
      </c>
      <c r="AF16" s="105">
        <v>1</v>
      </c>
      <c r="AG16" s="105"/>
      <c r="AH16" s="103">
        <f t="shared" ref="AH16:AH24" si="23">+AG16/AF16</f>
        <v>0</v>
      </c>
      <c r="AI16" s="105"/>
      <c r="AJ16" s="105"/>
      <c r="AK16" s="103" t="e">
        <f t="shared" ref="AK16:AK23" si="24">+AJ16/AI16</f>
        <v>#DIV/0!</v>
      </c>
      <c r="AL16" s="105"/>
      <c r="AM16" s="105"/>
      <c r="AN16" s="103" t="e">
        <f t="shared" ref="AN16:AN23" si="25">+AM16/AL16</f>
        <v>#DIV/0!</v>
      </c>
      <c r="AO16" s="105"/>
      <c r="AP16" s="105"/>
      <c r="AQ16" s="103" t="e">
        <f t="shared" ref="AQ16:AQ23" si="26">+AP16/AO16</f>
        <v>#DIV/0!</v>
      </c>
      <c r="AR16" s="105"/>
      <c r="AS16" s="105"/>
      <c r="AT16" s="105" t="e">
        <f t="shared" si="11"/>
        <v>#DIV/0!</v>
      </c>
      <c r="AU16" s="139">
        <f t="shared" si="12"/>
        <v>3</v>
      </c>
      <c r="AV16" s="139">
        <f t="shared" si="13"/>
        <v>0</v>
      </c>
      <c r="AW16" s="103">
        <f t="shared" si="14"/>
        <v>0</v>
      </c>
      <c r="AX16" s="105">
        <f t="shared" si="15"/>
        <v>0</v>
      </c>
      <c r="AY16" s="122"/>
      <c r="AZ16" s="122"/>
      <c r="BA16" s="122"/>
      <c r="BB16" s="122"/>
      <c r="BC16" s="122"/>
      <c r="BD16" s="122"/>
    </row>
    <row r="17" spans="1:56" s="106" customFormat="1" ht="25.5" customHeight="1" x14ac:dyDescent="0.2">
      <c r="A17" s="227" t="s">
        <v>384</v>
      </c>
      <c r="B17" s="78" t="s">
        <v>154</v>
      </c>
      <c r="C17" s="203" t="s">
        <v>155</v>
      </c>
      <c r="D17" s="204"/>
      <c r="E17" s="117" t="s">
        <v>156</v>
      </c>
      <c r="F17" s="112" t="s">
        <v>138</v>
      </c>
      <c r="G17" s="112" t="s">
        <v>32</v>
      </c>
      <c r="H17" s="74">
        <v>44593</v>
      </c>
      <c r="I17" s="77">
        <v>44620</v>
      </c>
      <c r="J17" s="110">
        <v>0.01</v>
      </c>
      <c r="K17" s="123"/>
      <c r="L17" s="123"/>
      <c r="M17" s="103" t="e">
        <f t="shared" si="16"/>
        <v>#DIV/0!</v>
      </c>
      <c r="N17" s="105">
        <v>1</v>
      </c>
      <c r="O17" s="105"/>
      <c r="P17" s="103">
        <f t="shared" si="17"/>
        <v>0</v>
      </c>
      <c r="Q17" s="105"/>
      <c r="R17" s="105"/>
      <c r="S17" s="105" t="e">
        <f t="shared" si="18"/>
        <v>#DIV/0!</v>
      </c>
      <c r="T17" s="105"/>
      <c r="U17" s="105"/>
      <c r="V17" s="103" t="e">
        <f t="shared" si="19"/>
        <v>#DIV/0!</v>
      </c>
      <c r="W17" s="105"/>
      <c r="X17" s="105"/>
      <c r="Y17" s="103" t="e">
        <f t="shared" si="20"/>
        <v>#DIV/0!</v>
      </c>
      <c r="Z17" s="105"/>
      <c r="AA17" s="105"/>
      <c r="AB17" s="103" t="e">
        <f t="shared" si="21"/>
        <v>#DIV/0!</v>
      </c>
      <c r="AC17" s="105"/>
      <c r="AD17" s="105"/>
      <c r="AE17" s="103" t="e">
        <f t="shared" si="22"/>
        <v>#DIV/0!</v>
      </c>
      <c r="AF17" s="105"/>
      <c r="AG17" s="105"/>
      <c r="AH17" s="103" t="e">
        <f t="shared" si="23"/>
        <v>#DIV/0!</v>
      </c>
      <c r="AI17" s="105"/>
      <c r="AJ17" s="105"/>
      <c r="AK17" s="103" t="e">
        <f t="shared" si="24"/>
        <v>#DIV/0!</v>
      </c>
      <c r="AL17" s="105"/>
      <c r="AM17" s="105"/>
      <c r="AN17" s="103" t="e">
        <f t="shared" si="25"/>
        <v>#DIV/0!</v>
      </c>
      <c r="AO17" s="105"/>
      <c r="AP17" s="105"/>
      <c r="AQ17" s="103" t="e">
        <f t="shared" si="26"/>
        <v>#DIV/0!</v>
      </c>
      <c r="AR17" s="105"/>
      <c r="AS17" s="105"/>
      <c r="AT17" s="105" t="e">
        <f t="shared" si="11"/>
        <v>#DIV/0!</v>
      </c>
      <c r="AU17" s="139">
        <f t="shared" si="12"/>
        <v>1</v>
      </c>
      <c r="AV17" s="139">
        <f t="shared" si="13"/>
        <v>0</v>
      </c>
      <c r="AW17" s="103">
        <f t="shared" si="14"/>
        <v>0</v>
      </c>
      <c r="AX17" s="105">
        <f t="shared" si="15"/>
        <v>0</v>
      </c>
      <c r="AY17" s="122"/>
      <c r="AZ17" s="122"/>
      <c r="BA17" s="122"/>
      <c r="BB17" s="122"/>
      <c r="BC17" s="122"/>
      <c r="BD17" s="122"/>
    </row>
    <row r="18" spans="1:56" s="106" customFormat="1" ht="37.5" customHeight="1" x14ac:dyDescent="0.2">
      <c r="A18" s="228"/>
      <c r="B18" s="78" t="s">
        <v>157</v>
      </c>
      <c r="C18" s="203" t="s">
        <v>158</v>
      </c>
      <c r="D18" s="204"/>
      <c r="E18" s="118" t="s">
        <v>159</v>
      </c>
      <c r="F18" s="112" t="s">
        <v>138</v>
      </c>
      <c r="G18" s="112" t="s">
        <v>55</v>
      </c>
      <c r="H18" s="74">
        <v>44652</v>
      </c>
      <c r="I18" s="80">
        <v>44712</v>
      </c>
      <c r="J18" s="110">
        <v>0.05</v>
      </c>
      <c r="K18" s="123"/>
      <c r="L18" s="123"/>
      <c r="M18" s="103" t="e">
        <f t="shared" si="16"/>
        <v>#DIV/0!</v>
      </c>
      <c r="N18" s="105"/>
      <c r="O18" s="105"/>
      <c r="P18" s="103" t="e">
        <f t="shared" si="17"/>
        <v>#DIV/0!</v>
      </c>
      <c r="Q18" s="105"/>
      <c r="R18" s="105"/>
      <c r="S18" s="105" t="e">
        <f t="shared" si="18"/>
        <v>#DIV/0!</v>
      </c>
      <c r="T18" s="105">
        <v>0.5</v>
      </c>
      <c r="U18" s="105"/>
      <c r="V18" s="103">
        <f t="shared" si="19"/>
        <v>0</v>
      </c>
      <c r="W18" s="105">
        <v>0.5</v>
      </c>
      <c r="X18" s="105"/>
      <c r="Y18" s="103">
        <f t="shared" si="20"/>
        <v>0</v>
      </c>
      <c r="Z18" s="105"/>
      <c r="AA18" s="105"/>
      <c r="AB18" s="103" t="e">
        <f t="shared" si="21"/>
        <v>#DIV/0!</v>
      </c>
      <c r="AC18" s="105"/>
      <c r="AD18" s="105"/>
      <c r="AE18" s="103" t="e">
        <f t="shared" si="22"/>
        <v>#DIV/0!</v>
      </c>
      <c r="AF18" s="105"/>
      <c r="AG18" s="105"/>
      <c r="AH18" s="103" t="e">
        <f t="shared" si="23"/>
        <v>#DIV/0!</v>
      </c>
      <c r="AI18" s="105"/>
      <c r="AJ18" s="105"/>
      <c r="AK18" s="103" t="e">
        <f t="shared" si="24"/>
        <v>#DIV/0!</v>
      </c>
      <c r="AL18" s="105"/>
      <c r="AM18" s="105"/>
      <c r="AN18" s="103" t="e">
        <f t="shared" si="25"/>
        <v>#DIV/0!</v>
      </c>
      <c r="AO18" s="105"/>
      <c r="AP18" s="105"/>
      <c r="AQ18" s="103" t="e">
        <f t="shared" si="26"/>
        <v>#DIV/0!</v>
      </c>
      <c r="AR18" s="105"/>
      <c r="AS18" s="105"/>
      <c r="AT18" s="105" t="e">
        <f t="shared" si="11"/>
        <v>#DIV/0!</v>
      </c>
      <c r="AU18" s="139">
        <f t="shared" si="12"/>
        <v>1</v>
      </c>
      <c r="AV18" s="139">
        <f t="shared" si="13"/>
        <v>0</v>
      </c>
      <c r="AW18" s="103">
        <f t="shared" si="14"/>
        <v>0</v>
      </c>
      <c r="AX18" s="105">
        <f t="shared" si="15"/>
        <v>0</v>
      </c>
      <c r="AY18" s="122"/>
      <c r="AZ18" s="122"/>
      <c r="BA18" s="122"/>
      <c r="BB18" s="122"/>
      <c r="BC18" s="122"/>
      <c r="BD18" s="122"/>
    </row>
    <row r="19" spans="1:56" s="106" customFormat="1" ht="25.5" x14ac:dyDescent="0.2">
      <c r="A19" s="228"/>
      <c r="B19" s="78" t="s">
        <v>160</v>
      </c>
      <c r="C19" s="203" t="s">
        <v>161</v>
      </c>
      <c r="D19" s="204"/>
      <c r="E19" s="118" t="s">
        <v>162</v>
      </c>
      <c r="F19" s="112" t="s">
        <v>138</v>
      </c>
      <c r="G19" s="112" t="s">
        <v>148</v>
      </c>
      <c r="H19" s="74">
        <v>44652</v>
      </c>
      <c r="I19" s="80">
        <v>44712</v>
      </c>
      <c r="J19" s="110">
        <v>0.03</v>
      </c>
      <c r="K19" s="123"/>
      <c r="L19" s="123"/>
      <c r="M19" s="103" t="e">
        <f t="shared" si="16"/>
        <v>#DIV/0!</v>
      </c>
      <c r="N19" s="105"/>
      <c r="O19" s="105"/>
      <c r="P19" s="103" t="e">
        <f t="shared" si="17"/>
        <v>#DIV/0!</v>
      </c>
      <c r="Q19" s="105"/>
      <c r="R19" s="105"/>
      <c r="S19" s="105" t="e">
        <f t="shared" si="18"/>
        <v>#DIV/0!</v>
      </c>
      <c r="T19" s="105">
        <v>0.5</v>
      </c>
      <c r="U19" s="105"/>
      <c r="V19" s="103">
        <f t="shared" si="19"/>
        <v>0</v>
      </c>
      <c r="W19" s="105">
        <v>0.5</v>
      </c>
      <c r="X19" s="105"/>
      <c r="Y19" s="103">
        <f t="shared" si="20"/>
        <v>0</v>
      </c>
      <c r="Z19" s="105"/>
      <c r="AA19" s="105"/>
      <c r="AB19" s="103" t="e">
        <f t="shared" si="21"/>
        <v>#DIV/0!</v>
      </c>
      <c r="AC19" s="105"/>
      <c r="AD19" s="105"/>
      <c r="AE19" s="103" t="e">
        <f t="shared" si="22"/>
        <v>#DIV/0!</v>
      </c>
      <c r="AF19" s="105"/>
      <c r="AG19" s="105"/>
      <c r="AH19" s="103" t="e">
        <f t="shared" si="23"/>
        <v>#DIV/0!</v>
      </c>
      <c r="AI19" s="105"/>
      <c r="AJ19" s="105"/>
      <c r="AK19" s="103" t="e">
        <f t="shared" si="24"/>
        <v>#DIV/0!</v>
      </c>
      <c r="AL19" s="105"/>
      <c r="AM19" s="105"/>
      <c r="AN19" s="103" t="e">
        <f t="shared" si="25"/>
        <v>#DIV/0!</v>
      </c>
      <c r="AO19" s="105"/>
      <c r="AP19" s="105"/>
      <c r="AQ19" s="103" t="e">
        <f t="shared" si="26"/>
        <v>#DIV/0!</v>
      </c>
      <c r="AR19" s="105"/>
      <c r="AS19" s="105"/>
      <c r="AT19" s="105" t="e">
        <f t="shared" si="11"/>
        <v>#DIV/0!</v>
      </c>
      <c r="AU19" s="139">
        <f t="shared" si="12"/>
        <v>1</v>
      </c>
      <c r="AV19" s="139">
        <f t="shared" si="13"/>
        <v>0</v>
      </c>
      <c r="AW19" s="103">
        <f t="shared" si="14"/>
        <v>0</v>
      </c>
      <c r="AX19" s="105">
        <f t="shared" si="15"/>
        <v>0</v>
      </c>
      <c r="AY19" s="122"/>
      <c r="AZ19" s="122"/>
      <c r="BA19" s="122"/>
      <c r="BB19" s="122"/>
      <c r="BC19" s="122"/>
      <c r="BD19" s="122"/>
    </row>
    <row r="20" spans="1:56" s="106" customFormat="1" ht="34.5" customHeight="1" x14ac:dyDescent="0.2">
      <c r="A20" s="228"/>
      <c r="B20" s="78" t="s">
        <v>163</v>
      </c>
      <c r="C20" s="230" t="s">
        <v>164</v>
      </c>
      <c r="D20" s="231"/>
      <c r="E20" s="118" t="s">
        <v>371</v>
      </c>
      <c r="F20" s="112" t="s">
        <v>138</v>
      </c>
      <c r="G20" s="112" t="s">
        <v>132</v>
      </c>
      <c r="H20" s="74">
        <v>44593</v>
      </c>
      <c r="I20" s="80">
        <v>44926</v>
      </c>
      <c r="J20" s="110">
        <v>0.06</v>
      </c>
      <c r="K20" s="123"/>
      <c r="L20" s="123"/>
      <c r="M20" s="103" t="e">
        <f t="shared" si="16"/>
        <v>#DIV/0!</v>
      </c>
      <c r="N20" s="105">
        <v>0.33</v>
      </c>
      <c r="O20" s="105"/>
      <c r="P20" s="103">
        <f t="shared" si="17"/>
        <v>0</v>
      </c>
      <c r="Q20" s="105">
        <v>0.33</v>
      </c>
      <c r="R20" s="105"/>
      <c r="S20" s="105">
        <f t="shared" si="18"/>
        <v>0</v>
      </c>
      <c r="T20" s="105">
        <v>0.33</v>
      </c>
      <c r="U20" s="105"/>
      <c r="V20" s="103">
        <f t="shared" si="19"/>
        <v>0</v>
      </c>
      <c r="W20" s="105">
        <v>0.33</v>
      </c>
      <c r="X20" s="105"/>
      <c r="Y20" s="103">
        <f t="shared" si="20"/>
        <v>0</v>
      </c>
      <c r="Z20" s="105">
        <v>0.33</v>
      </c>
      <c r="AA20" s="105"/>
      <c r="AB20" s="103">
        <f t="shared" si="21"/>
        <v>0</v>
      </c>
      <c r="AC20" s="105">
        <v>0.33</v>
      </c>
      <c r="AD20" s="105"/>
      <c r="AE20" s="103">
        <f t="shared" si="22"/>
        <v>0</v>
      </c>
      <c r="AF20" s="105">
        <v>0.33</v>
      </c>
      <c r="AG20" s="105"/>
      <c r="AH20" s="103">
        <f t="shared" si="23"/>
        <v>0</v>
      </c>
      <c r="AI20" s="105">
        <v>0.33</v>
      </c>
      <c r="AJ20" s="105"/>
      <c r="AK20" s="103">
        <f t="shared" si="24"/>
        <v>0</v>
      </c>
      <c r="AL20" s="105">
        <v>0.33</v>
      </c>
      <c r="AM20" s="105"/>
      <c r="AN20" s="103">
        <f t="shared" si="25"/>
        <v>0</v>
      </c>
      <c r="AO20" s="105">
        <v>0.33</v>
      </c>
      <c r="AP20" s="105"/>
      <c r="AQ20" s="103">
        <f t="shared" si="26"/>
        <v>0</v>
      </c>
      <c r="AR20" s="105">
        <v>0.33</v>
      </c>
      <c r="AS20" s="105"/>
      <c r="AT20" s="105">
        <f t="shared" si="11"/>
        <v>0</v>
      </c>
      <c r="AU20" s="139">
        <f t="shared" si="12"/>
        <v>3.6300000000000003</v>
      </c>
      <c r="AV20" s="139">
        <f t="shared" si="13"/>
        <v>0</v>
      </c>
      <c r="AW20" s="103">
        <f t="shared" si="14"/>
        <v>0</v>
      </c>
      <c r="AX20" s="105">
        <f t="shared" si="15"/>
        <v>0</v>
      </c>
      <c r="AY20" s="122"/>
      <c r="AZ20" s="122"/>
      <c r="BA20" s="122"/>
      <c r="BB20" s="122"/>
      <c r="BC20" s="122"/>
      <c r="BD20" s="122"/>
    </row>
    <row r="21" spans="1:56" s="106" customFormat="1" ht="38.25" customHeight="1" x14ac:dyDescent="0.2">
      <c r="A21" s="228"/>
      <c r="B21" s="78" t="s">
        <v>165</v>
      </c>
      <c r="C21" s="203" t="s">
        <v>166</v>
      </c>
      <c r="D21" s="235"/>
      <c r="E21" s="119" t="s">
        <v>167</v>
      </c>
      <c r="F21" s="112" t="s">
        <v>138</v>
      </c>
      <c r="G21" s="112" t="s">
        <v>32</v>
      </c>
      <c r="H21" s="74">
        <v>44682</v>
      </c>
      <c r="I21" s="80">
        <v>44926</v>
      </c>
      <c r="J21" s="110">
        <v>0.06</v>
      </c>
      <c r="K21" s="123"/>
      <c r="L21" s="123"/>
      <c r="M21" s="103" t="e">
        <f t="shared" si="16"/>
        <v>#DIV/0!</v>
      </c>
      <c r="N21" s="105"/>
      <c r="O21" s="105"/>
      <c r="P21" s="103" t="e">
        <f t="shared" si="17"/>
        <v>#DIV/0!</v>
      </c>
      <c r="Q21" s="105"/>
      <c r="R21" s="105"/>
      <c r="S21" s="105" t="e">
        <f t="shared" si="18"/>
        <v>#DIV/0!</v>
      </c>
      <c r="T21" s="105"/>
      <c r="U21" s="105"/>
      <c r="V21" s="103" t="e">
        <f t="shared" si="19"/>
        <v>#DIV/0!</v>
      </c>
      <c r="W21" s="139">
        <v>1</v>
      </c>
      <c r="X21" s="105"/>
      <c r="Y21" s="103">
        <f t="shared" si="20"/>
        <v>0</v>
      </c>
      <c r="Z21" s="105"/>
      <c r="AA21" s="105"/>
      <c r="AB21" s="103" t="e">
        <f t="shared" si="21"/>
        <v>#DIV/0!</v>
      </c>
      <c r="AC21" s="105"/>
      <c r="AD21" s="105"/>
      <c r="AE21" s="103" t="e">
        <f t="shared" si="22"/>
        <v>#DIV/0!</v>
      </c>
      <c r="AF21" s="105"/>
      <c r="AG21" s="105"/>
      <c r="AH21" s="103" t="e">
        <f t="shared" si="23"/>
        <v>#DIV/0!</v>
      </c>
      <c r="AI21" s="105">
        <v>1</v>
      </c>
      <c r="AJ21" s="105"/>
      <c r="AK21" s="103">
        <f t="shared" si="24"/>
        <v>0</v>
      </c>
      <c r="AL21" s="105"/>
      <c r="AM21" s="105"/>
      <c r="AN21" s="103" t="e">
        <f t="shared" si="25"/>
        <v>#DIV/0!</v>
      </c>
      <c r="AO21" s="105"/>
      <c r="AP21" s="105"/>
      <c r="AQ21" s="103" t="e">
        <f t="shared" si="26"/>
        <v>#DIV/0!</v>
      </c>
      <c r="AR21" s="105">
        <v>1</v>
      </c>
      <c r="AS21" s="105"/>
      <c r="AT21" s="105">
        <f t="shared" si="11"/>
        <v>0</v>
      </c>
      <c r="AU21" s="139">
        <f t="shared" si="12"/>
        <v>3</v>
      </c>
      <c r="AV21" s="139">
        <f t="shared" si="13"/>
        <v>0</v>
      </c>
      <c r="AW21" s="103">
        <f t="shared" si="14"/>
        <v>0</v>
      </c>
      <c r="AX21" s="105">
        <f t="shared" si="15"/>
        <v>0</v>
      </c>
      <c r="AY21" s="122"/>
      <c r="AZ21" s="122"/>
      <c r="BA21" s="122"/>
      <c r="BB21" s="122"/>
      <c r="BC21" s="122"/>
      <c r="BD21" s="122"/>
    </row>
    <row r="22" spans="1:56" s="106" customFormat="1" ht="38.25" customHeight="1" x14ac:dyDescent="0.2">
      <c r="A22" s="229"/>
      <c r="B22" s="78" t="s">
        <v>411</v>
      </c>
      <c r="C22" s="230" t="s">
        <v>412</v>
      </c>
      <c r="D22" s="231"/>
      <c r="E22" s="119" t="s">
        <v>413</v>
      </c>
      <c r="F22" s="156" t="s">
        <v>138</v>
      </c>
      <c r="G22" s="156" t="s">
        <v>132</v>
      </c>
      <c r="H22" s="74">
        <v>44713</v>
      </c>
      <c r="I22" s="80">
        <v>44926</v>
      </c>
      <c r="J22" s="110">
        <v>0.05</v>
      </c>
      <c r="K22" s="123"/>
      <c r="L22" s="123"/>
      <c r="M22" s="103" t="e">
        <f t="shared" ref="M22:M23" si="27">+L22/K22</f>
        <v>#DIV/0!</v>
      </c>
      <c r="N22" s="105"/>
      <c r="O22" s="105"/>
      <c r="P22" s="103" t="e">
        <f t="shared" ref="P22:P23" si="28">+O22/N22</f>
        <v>#DIV/0!</v>
      </c>
      <c r="Q22" s="105"/>
      <c r="R22" s="105"/>
      <c r="S22" s="105" t="e">
        <f t="shared" si="18"/>
        <v>#DIV/0!</v>
      </c>
      <c r="T22" s="105"/>
      <c r="U22" s="105"/>
      <c r="V22" s="103" t="e">
        <f t="shared" si="19"/>
        <v>#DIV/0!</v>
      </c>
      <c r="W22" s="139"/>
      <c r="X22" s="105"/>
      <c r="Y22" s="103" t="e">
        <f t="shared" si="20"/>
        <v>#DIV/0!</v>
      </c>
      <c r="Z22" s="157">
        <f>1/6</f>
        <v>0.16666666666666666</v>
      </c>
      <c r="AA22" s="105"/>
      <c r="AB22" s="103">
        <f t="shared" si="21"/>
        <v>0</v>
      </c>
      <c r="AC22" s="157">
        <f>1/6</f>
        <v>0.16666666666666666</v>
      </c>
      <c r="AD22" s="105"/>
      <c r="AE22" s="103">
        <f t="shared" si="22"/>
        <v>0</v>
      </c>
      <c r="AF22" s="157">
        <f>1/6</f>
        <v>0.16666666666666666</v>
      </c>
      <c r="AG22" s="105"/>
      <c r="AH22" s="103">
        <f t="shared" si="23"/>
        <v>0</v>
      </c>
      <c r="AI22" s="157">
        <f>1/6</f>
        <v>0.16666666666666666</v>
      </c>
      <c r="AJ22" s="105"/>
      <c r="AK22" s="103">
        <f t="shared" si="24"/>
        <v>0</v>
      </c>
      <c r="AL22" s="157">
        <f>1/6</f>
        <v>0.16666666666666666</v>
      </c>
      <c r="AM22" s="105"/>
      <c r="AN22" s="103">
        <f t="shared" si="25"/>
        <v>0</v>
      </c>
      <c r="AO22" s="157">
        <f>1/6</f>
        <v>0.16666666666666666</v>
      </c>
      <c r="AP22" s="105"/>
      <c r="AQ22" s="103">
        <f t="shared" si="26"/>
        <v>0</v>
      </c>
      <c r="AR22" s="157">
        <f>1/6</f>
        <v>0.16666666666666666</v>
      </c>
      <c r="AS22" s="105"/>
      <c r="AT22" s="105">
        <f t="shared" si="11"/>
        <v>0</v>
      </c>
      <c r="AU22" s="139">
        <f t="shared" si="12"/>
        <v>1.1666666666666665</v>
      </c>
      <c r="AV22" s="139">
        <f t="shared" ref="AV22:AV23" si="29">L22+O22+R22+U22+X22+AA22+AD22+AG22+AJ22+AM22+AP22+AS22</f>
        <v>0</v>
      </c>
      <c r="AW22" s="103">
        <f t="shared" ref="AW22:AW23" si="30">+AV22/AU22</f>
        <v>0</v>
      </c>
      <c r="AX22" s="105">
        <f t="shared" ref="AX22:AX23" si="31">+AW22*J22</f>
        <v>0</v>
      </c>
      <c r="AY22" s="122"/>
      <c r="AZ22" s="122"/>
      <c r="BA22" s="122"/>
      <c r="BB22" s="122"/>
      <c r="BC22" s="122"/>
      <c r="BD22" s="122"/>
    </row>
    <row r="23" spans="1:56" s="106" customFormat="1" ht="25.5" x14ac:dyDescent="0.2">
      <c r="A23" s="232" t="s">
        <v>385</v>
      </c>
      <c r="B23" s="78" t="s">
        <v>168</v>
      </c>
      <c r="C23" s="203" t="s">
        <v>169</v>
      </c>
      <c r="D23" s="235"/>
      <c r="E23" s="118" t="s">
        <v>372</v>
      </c>
      <c r="F23" s="112" t="s">
        <v>138</v>
      </c>
      <c r="G23" s="112" t="s">
        <v>132</v>
      </c>
      <c r="H23" s="74">
        <v>44682</v>
      </c>
      <c r="I23" s="77">
        <v>44773</v>
      </c>
      <c r="J23" s="110">
        <v>0.02</v>
      </c>
      <c r="K23" s="123"/>
      <c r="L23" s="123"/>
      <c r="M23" s="103" t="e">
        <f t="shared" si="27"/>
        <v>#DIV/0!</v>
      </c>
      <c r="N23" s="105"/>
      <c r="O23" s="105"/>
      <c r="P23" s="103" t="e">
        <f t="shared" si="28"/>
        <v>#DIV/0!</v>
      </c>
      <c r="Q23" s="105"/>
      <c r="R23" s="105"/>
      <c r="S23" s="105" t="e">
        <f t="shared" si="18"/>
        <v>#DIV/0!</v>
      </c>
      <c r="T23" s="105"/>
      <c r="U23" s="105"/>
      <c r="V23" s="103" t="e">
        <f t="shared" si="19"/>
        <v>#DIV/0!</v>
      </c>
      <c r="W23" s="105"/>
      <c r="X23" s="105"/>
      <c r="Y23" s="103" t="e">
        <f t="shared" si="20"/>
        <v>#DIV/0!</v>
      </c>
      <c r="Z23" s="105">
        <v>3</v>
      </c>
      <c r="AA23" s="105"/>
      <c r="AB23" s="103">
        <f t="shared" si="21"/>
        <v>0</v>
      </c>
      <c r="AC23" s="105">
        <v>3</v>
      </c>
      <c r="AD23" s="105"/>
      <c r="AE23" s="103">
        <f t="shared" si="22"/>
        <v>0</v>
      </c>
      <c r="AF23" s="105"/>
      <c r="AG23" s="105"/>
      <c r="AH23" s="103" t="e">
        <f t="shared" si="23"/>
        <v>#DIV/0!</v>
      </c>
      <c r="AI23" s="105"/>
      <c r="AJ23" s="105"/>
      <c r="AK23" s="103" t="e">
        <f t="shared" si="24"/>
        <v>#DIV/0!</v>
      </c>
      <c r="AL23" s="105"/>
      <c r="AM23" s="105"/>
      <c r="AN23" s="103" t="e">
        <f t="shared" si="25"/>
        <v>#DIV/0!</v>
      </c>
      <c r="AO23" s="105"/>
      <c r="AP23" s="105"/>
      <c r="AQ23" s="103" t="e">
        <f t="shared" si="26"/>
        <v>#DIV/0!</v>
      </c>
      <c r="AR23" s="105"/>
      <c r="AS23" s="105"/>
      <c r="AT23" s="105" t="e">
        <f t="shared" si="11"/>
        <v>#DIV/0!</v>
      </c>
      <c r="AU23" s="139">
        <f t="shared" si="12"/>
        <v>6</v>
      </c>
      <c r="AV23" s="139">
        <f t="shared" si="29"/>
        <v>0</v>
      </c>
      <c r="AW23" s="103">
        <f t="shared" si="30"/>
        <v>0</v>
      </c>
      <c r="AX23" s="105">
        <f t="shared" si="31"/>
        <v>0</v>
      </c>
      <c r="AY23" s="122"/>
      <c r="AZ23" s="122"/>
      <c r="BA23" s="122"/>
      <c r="BB23" s="122"/>
      <c r="BC23" s="122"/>
      <c r="BD23" s="122"/>
    </row>
    <row r="24" spans="1:56" s="106" customFormat="1" ht="39.75" customHeight="1" x14ac:dyDescent="0.2">
      <c r="A24" s="232"/>
      <c r="B24" s="71" t="s">
        <v>170</v>
      </c>
      <c r="C24" s="230" t="s">
        <v>171</v>
      </c>
      <c r="D24" s="236"/>
      <c r="E24" s="118" t="s">
        <v>373</v>
      </c>
      <c r="F24" s="112" t="s">
        <v>138</v>
      </c>
      <c r="G24" s="112" t="s">
        <v>32</v>
      </c>
      <c r="H24" s="74">
        <v>44713</v>
      </c>
      <c r="I24" s="77">
        <v>44804</v>
      </c>
      <c r="J24" s="110">
        <v>0.06</v>
      </c>
      <c r="K24" s="123"/>
      <c r="L24" s="123"/>
      <c r="M24" s="103" t="e">
        <f t="shared" ref="M24" si="32">+L24/K24</f>
        <v>#DIV/0!</v>
      </c>
      <c r="N24" s="105"/>
      <c r="O24" s="105"/>
      <c r="P24" s="103" t="e">
        <f t="shared" ref="P24" si="33">+O24/N24</f>
        <v>#DIV/0!</v>
      </c>
      <c r="Q24" s="105"/>
      <c r="R24" s="105"/>
      <c r="S24" s="105" t="e">
        <f t="shared" ref="S24" si="34">+R24/Q24</f>
        <v>#DIV/0!</v>
      </c>
      <c r="T24" s="105"/>
      <c r="U24" s="105"/>
      <c r="V24" s="103" t="e">
        <f t="shared" ref="V24" si="35">+U24/T24</f>
        <v>#DIV/0!</v>
      </c>
      <c r="W24" s="105"/>
      <c r="X24" s="105"/>
      <c r="Y24" s="103" t="e">
        <f t="shared" ref="Y24" si="36">+X24/W24</f>
        <v>#DIV/0!</v>
      </c>
      <c r="Z24" s="105"/>
      <c r="AA24" s="105"/>
      <c r="AB24" s="103" t="e">
        <f t="shared" ref="AB24" si="37">+AA24/Z24</f>
        <v>#DIV/0!</v>
      </c>
      <c r="AC24" s="105"/>
      <c r="AD24" s="105"/>
      <c r="AE24" s="103" t="e">
        <f t="shared" ref="AE24" si="38">+AD24/AC24</f>
        <v>#DIV/0!</v>
      </c>
      <c r="AF24" s="105">
        <v>3</v>
      </c>
      <c r="AG24" s="105"/>
      <c r="AH24" s="103">
        <f t="shared" si="23"/>
        <v>0</v>
      </c>
      <c r="AI24" s="105"/>
      <c r="AJ24" s="105"/>
      <c r="AK24" s="103" t="e">
        <f t="shared" ref="AK24" si="39">+AJ24/AI24</f>
        <v>#DIV/0!</v>
      </c>
      <c r="AL24" s="105"/>
      <c r="AM24" s="105"/>
      <c r="AN24" s="103" t="e">
        <f t="shared" ref="AN24" si="40">+AM24/AL24</f>
        <v>#DIV/0!</v>
      </c>
      <c r="AO24" s="105"/>
      <c r="AP24" s="105"/>
      <c r="AQ24" s="103" t="e">
        <f t="shared" ref="AQ24" si="41">+AP24/AO24</f>
        <v>#DIV/0!</v>
      </c>
      <c r="AR24" s="105"/>
      <c r="AS24" s="105"/>
      <c r="AT24" s="105" t="e">
        <f>+AS24/AR24</f>
        <v>#DIV/0!</v>
      </c>
      <c r="AU24" s="139">
        <f t="shared" si="12"/>
        <v>3</v>
      </c>
      <c r="AV24" s="139">
        <f t="shared" si="13"/>
        <v>0</v>
      </c>
      <c r="AW24" s="103">
        <f t="shared" si="14"/>
        <v>0</v>
      </c>
      <c r="AX24" s="105">
        <f>+AW24*J24</f>
        <v>0</v>
      </c>
      <c r="AY24" s="122"/>
      <c r="AZ24" s="122"/>
      <c r="BA24" s="122"/>
      <c r="BB24" s="122"/>
      <c r="BC24" s="122"/>
      <c r="BD24" s="122"/>
    </row>
    <row r="25" spans="1:56" s="106" customFormat="1" ht="54" customHeight="1" x14ac:dyDescent="0.2">
      <c r="A25" s="232"/>
      <c r="B25" s="71" t="s">
        <v>172</v>
      </c>
      <c r="C25" s="203" t="s">
        <v>173</v>
      </c>
      <c r="D25" s="204"/>
      <c r="E25" s="115" t="s">
        <v>174</v>
      </c>
      <c r="F25" s="112" t="s">
        <v>50</v>
      </c>
      <c r="G25" s="112" t="s">
        <v>132</v>
      </c>
      <c r="H25" s="74">
        <v>44578</v>
      </c>
      <c r="I25" s="80">
        <v>44785</v>
      </c>
      <c r="J25" s="110">
        <v>0.03</v>
      </c>
      <c r="K25" s="123">
        <v>1</v>
      </c>
      <c r="L25" s="123"/>
      <c r="M25" s="103">
        <f t="shared" ref="M25:M26" si="42">+L25/K25</f>
        <v>0</v>
      </c>
      <c r="N25" s="105"/>
      <c r="O25" s="105"/>
      <c r="P25" s="103" t="e">
        <f t="shared" ref="P25:P26" si="43">+O25/N25</f>
        <v>#DIV/0!</v>
      </c>
      <c r="Q25" s="105"/>
      <c r="R25" s="105"/>
      <c r="S25" s="105" t="e">
        <f t="shared" ref="S25:S26" si="44">+R25/Q25</f>
        <v>#DIV/0!</v>
      </c>
      <c r="T25" s="105"/>
      <c r="U25" s="105"/>
      <c r="V25" s="103" t="e">
        <f t="shared" ref="V25:V26" si="45">+U25/T25</f>
        <v>#DIV/0!</v>
      </c>
      <c r="W25" s="105">
        <v>1</v>
      </c>
      <c r="X25" s="105"/>
      <c r="Y25" s="103">
        <f t="shared" ref="Y25:Y26" si="46">+X25/W25</f>
        <v>0</v>
      </c>
      <c r="Z25" s="105"/>
      <c r="AA25" s="105"/>
      <c r="AB25" s="103" t="e">
        <f t="shared" ref="AB25:AB26" si="47">+AA25/Z25</f>
        <v>#DIV/0!</v>
      </c>
      <c r="AC25" s="105"/>
      <c r="AD25" s="105"/>
      <c r="AE25" s="103" t="e">
        <f t="shared" ref="AE25:AE26" si="48">+AD25/AC25</f>
        <v>#DIV/0!</v>
      </c>
      <c r="AF25" s="105"/>
      <c r="AG25" s="105"/>
      <c r="AH25" s="103" t="e">
        <f t="shared" ref="AH25:AH26" si="49">+AG25/AF25</f>
        <v>#DIV/0!</v>
      </c>
      <c r="AI25" s="105">
        <v>1</v>
      </c>
      <c r="AJ25" s="105"/>
      <c r="AK25" s="103">
        <f t="shared" ref="AK25:AK26" si="50">+AJ25/AI25</f>
        <v>0</v>
      </c>
      <c r="AL25" s="105"/>
      <c r="AM25" s="105"/>
      <c r="AN25" s="103" t="e">
        <f t="shared" ref="AN25:AN26" si="51">+AM25/AL25</f>
        <v>#DIV/0!</v>
      </c>
      <c r="AO25" s="105"/>
      <c r="AP25" s="105"/>
      <c r="AQ25" s="103" t="e">
        <f t="shared" ref="AQ25:AQ26" si="52">+AP25/AO25</f>
        <v>#DIV/0!</v>
      </c>
      <c r="AR25" s="105"/>
      <c r="AS25" s="105"/>
      <c r="AT25" s="105" t="e">
        <f t="shared" si="11"/>
        <v>#DIV/0!</v>
      </c>
      <c r="AU25" s="139">
        <f t="shared" si="12"/>
        <v>3</v>
      </c>
      <c r="AV25" s="139">
        <f t="shared" si="13"/>
        <v>0</v>
      </c>
      <c r="AW25" s="103">
        <f t="shared" si="14"/>
        <v>0</v>
      </c>
      <c r="AX25" s="105">
        <f t="shared" si="15"/>
        <v>0</v>
      </c>
      <c r="AY25" s="122"/>
      <c r="AZ25" s="122"/>
      <c r="BA25" s="122"/>
      <c r="BB25" s="122"/>
      <c r="BC25" s="122"/>
      <c r="BD25" s="122"/>
    </row>
    <row r="26" spans="1:56" s="106" customFormat="1" ht="25.5" customHeight="1" x14ac:dyDescent="0.2">
      <c r="A26" s="232"/>
      <c r="B26" s="71" t="s">
        <v>175</v>
      </c>
      <c r="C26" s="203" t="s">
        <v>176</v>
      </c>
      <c r="D26" s="204"/>
      <c r="E26" s="120" t="s">
        <v>177</v>
      </c>
      <c r="F26" s="112" t="s">
        <v>50</v>
      </c>
      <c r="G26" s="112" t="s">
        <v>132</v>
      </c>
      <c r="H26" s="74">
        <v>44896</v>
      </c>
      <c r="I26" s="77">
        <v>44926</v>
      </c>
      <c r="J26" s="110">
        <v>0.06</v>
      </c>
      <c r="K26" s="123"/>
      <c r="L26" s="123"/>
      <c r="M26" s="103" t="e">
        <f t="shared" si="42"/>
        <v>#DIV/0!</v>
      </c>
      <c r="N26" s="105"/>
      <c r="O26" s="105"/>
      <c r="P26" s="103" t="e">
        <f t="shared" si="43"/>
        <v>#DIV/0!</v>
      </c>
      <c r="Q26" s="105"/>
      <c r="R26" s="105"/>
      <c r="S26" s="105" t="e">
        <f t="shared" si="44"/>
        <v>#DIV/0!</v>
      </c>
      <c r="T26" s="105"/>
      <c r="U26" s="105"/>
      <c r="V26" s="103" t="e">
        <f t="shared" si="45"/>
        <v>#DIV/0!</v>
      </c>
      <c r="W26" s="105"/>
      <c r="X26" s="105"/>
      <c r="Y26" s="103" t="e">
        <f t="shared" si="46"/>
        <v>#DIV/0!</v>
      </c>
      <c r="Z26" s="105"/>
      <c r="AA26" s="105"/>
      <c r="AB26" s="103" t="e">
        <f t="shared" si="47"/>
        <v>#DIV/0!</v>
      </c>
      <c r="AC26" s="105"/>
      <c r="AD26" s="105"/>
      <c r="AE26" s="103" t="e">
        <f t="shared" si="48"/>
        <v>#DIV/0!</v>
      </c>
      <c r="AF26" s="105"/>
      <c r="AG26" s="105"/>
      <c r="AH26" s="103" t="e">
        <f t="shared" si="49"/>
        <v>#DIV/0!</v>
      </c>
      <c r="AI26" s="105"/>
      <c r="AJ26" s="105"/>
      <c r="AK26" s="103" t="e">
        <f t="shared" si="50"/>
        <v>#DIV/0!</v>
      </c>
      <c r="AL26" s="105"/>
      <c r="AM26" s="105"/>
      <c r="AN26" s="103" t="e">
        <f t="shared" si="51"/>
        <v>#DIV/0!</v>
      </c>
      <c r="AO26" s="105"/>
      <c r="AP26" s="105"/>
      <c r="AQ26" s="103" t="e">
        <f t="shared" si="52"/>
        <v>#DIV/0!</v>
      </c>
      <c r="AR26" s="105">
        <v>1</v>
      </c>
      <c r="AS26" s="105"/>
      <c r="AT26" s="105">
        <f t="shared" si="11"/>
        <v>0</v>
      </c>
      <c r="AU26" s="139">
        <f t="shared" si="12"/>
        <v>1</v>
      </c>
      <c r="AV26" s="139">
        <f t="shared" si="13"/>
        <v>0</v>
      </c>
      <c r="AW26" s="103">
        <f t="shared" si="14"/>
        <v>0</v>
      </c>
      <c r="AX26" s="105">
        <f t="shared" si="15"/>
        <v>0</v>
      </c>
      <c r="AY26" s="122"/>
      <c r="AZ26" s="122"/>
      <c r="BA26" s="122"/>
      <c r="BB26" s="122"/>
      <c r="BC26" s="122"/>
      <c r="BD26" s="122"/>
    </row>
    <row r="70" spans="7:7" x14ac:dyDescent="0.2">
      <c r="G70" s="47">
        <f>100/17</f>
        <v>5.882352941176471</v>
      </c>
    </row>
  </sheetData>
  <mergeCells count="49">
    <mergeCell ref="A23:A26"/>
    <mergeCell ref="A9:A14"/>
    <mergeCell ref="A15:A16"/>
    <mergeCell ref="C20:D20"/>
    <mergeCell ref="C21:D21"/>
    <mergeCell ref="C26:D26"/>
    <mergeCell ref="C25:D25"/>
    <mergeCell ref="C24:D24"/>
    <mergeCell ref="C23:D23"/>
    <mergeCell ref="C19:D19"/>
    <mergeCell ref="C16:D16"/>
    <mergeCell ref="C17:D17"/>
    <mergeCell ref="C18:D18"/>
    <mergeCell ref="C11:D11"/>
    <mergeCell ref="A5:A6"/>
    <mergeCell ref="D5:D6"/>
    <mergeCell ref="E5:E6"/>
    <mergeCell ref="F5:G6"/>
    <mergeCell ref="A17:A22"/>
    <mergeCell ref="C22:D22"/>
    <mergeCell ref="A1:AX2"/>
    <mergeCell ref="J5:J7"/>
    <mergeCell ref="K5:M7"/>
    <mergeCell ref="N5:P7"/>
    <mergeCell ref="Q5:S7"/>
    <mergeCell ref="T5:V7"/>
    <mergeCell ref="W5:Y7"/>
    <mergeCell ref="Z5:AB7"/>
    <mergeCell ref="AC5:AE7"/>
    <mergeCell ref="AF5:AH7"/>
    <mergeCell ref="AI5:AK7"/>
    <mergeCell ref="B3:AT4"/>
    <mergeCell ref="F7:G7"/>
    <mergeCell ref="H5:I5"/>
    <mergeCell ref="B5:C6"/>
    <mergeCell ref="B7:C7"/>
    <mergeCell ref="AU3:AW4"/>
    <mergeCell ref="AO5:AQ7"/>
    <mergeCell ref="AX5:AX7"/>
    <mergeCell ref="AL5:AN7"/>
    <mergeCell ref="AU5:AW7"/>
    <mergeCell ref="C12:D12"/>
    <mergeCell ref="C13:D13"/>
    <mergeCell ref="C14:D14"/>
    <mergeCell ref="C15:D15"/>
    <mergeCell ref="AR5:AT7"/>
    <mergeCell ref="B8:D8"/>
    <mergeCell ref="C9:D9"/>
    <mergeCell ref="C10:D10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W19"/>
  <sheetViews>
    <sheetView topLeftCell="A13" zoomScale="85" zoomScaleNormal="85" workbookViewId="0">
      <selection activeCell="C14" sqref="C14"/>
    </sheetView>
  </sheetViews>
  <sheetFormatPr baseColWidth="10" defaultColWidth="9.33203125" defaultRowHeight="12.75" x14ac:dyDescent="0.2"/>
  <cols>
    <col min="1" max="1" width="21.83203125" style="16" customWidth="1"/>
    <col min="2" max="2" width="6" style="16" customWidth="1"/>
    <col min="3" max="3" width="47.83203125" style="16" customWidth="1"/>
    <col min="4" max="4" width="39.33203125" style="16" customWidth="1"/>
    <col min="5" max="6" width="47.6640625" style="16" customWidth="1"/>
    <col min="7" max="8" width="13.6640625" style="16" customWidth="1"/>
    <col min="9" max="9" width="17.6640625" style="16" customWidth="1"/>
    <col min="10" max="45" width="9.33203125" style="16" customWidth="1"/>
    <col min="46" max="16384" width="9.33203125" style="16"/>
  </cols>
  <sheetData>
    <row r="1" spans="1:49" ht="63" customHeight="1" x14ac:dyDescent="0.25">
      <c r="A1" s="15" t="s">
        <v>1</v>
      </c>
      <c r="B1" s="238" t="s">
        <v>178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  <c r="AN1" s="239"/>
      <c r="AO1" s="239"/>
      <c r="AP1" s="239"/>
      <c r="AQ1" s="239"/>
      <c r="AR1" s="239"/>
      <c r="AS1" s="239"/>
      <c r="AT1" s="239"/>
      <c r="AU1" s="237"/>
      <c r="AV1" s="237"/>
      <c r="AW1" s="237"/>
    </row>
    <row r="2" spans="1:49" s="81" customFormat="1" x14ac:dyDescent="0.2">
      <c r="A2" s="240" t="s">
        <v>179</v>
      </c>
      <c r="B2" s="241"/>
      <c r="C2" s="241"/>
      <c r="D2" s="241"/>
      <c r="E2" s="241"/>
      <c r="F2" s="241"/>
      <c r="G2" s="241"/>
      <c r="H2" s="242"/>
      <c r="I2" s="221" t="s">
        <v>6</v>
      </c>
      <c r="J2" s="247" t="s">
        <v>7</v>
      </c>
      <c r="K2" s="248"/>
      <c r="L2" s="249"/>
      <c r="M2" s="247" t="s">
        <v>8</v>
      </c>
      <c r="N2" s="248"/>
      <c r="O2" s="249"/>
      <c r="P2" s="247" t="s">
        <v>9</v>
      </c>
      <c r="Q2" s="248"/>
      <c r="R2" s="249"/>
      <c r="S2" s="247" t="s">
        <v>10</v>
      </c>
      <c r="T2" s="248"/>
      <c r="U2" s="249"/>
      <c r="V2" s="247" t="s">
        <v>11</v>
      </c>
      <c r="W2" s="248"/>
      <c r="X2" s="249"/>
      <c r="Y2" s="247" t="s">
        <v>12</v>
      </c>
      <c r="Z2" s="248"/>
      <c r="AA2" s="249"/>
      <c r="AB2" s="247" t="s">
        <v>13</v>
      </c>
      <c r="AC2" s="248"/>
      <c r="AD2" s="249"/>
      <c r="AE2" s="247" t="s">
        <v>14</v>
      </c>
      <c r="AF2" s="248"/>
      <c r="AG2" s="249"/>
      <c r="AH2" s="247" t="s">
        <v>15</v>
      </c>
      <c r="AI2" s="248"/>
      <c r="AJ2" s="249"/>
      <c r="AK2" s="247" t="s">
        <v>16</v>
      </c>
      <c r="AL2" s="248"/>
      <c r="AM2" s="249"/>
      <c r="AN2" s="247" t="s">
        <v>17</v>
      </c>
      <c r="AO2" s="248"/>
      <c r="AP2" s="249"/>
      <c r="AQ2" s="247" t="s">
        <v>18</v>
      </c>
      <c r="AR2" s="248"/>
      <c r="AS2" s="249"/>
      <c r="AT2" s="247" t="s">
        <v>19</v>
      </c>
      <c r="AU2" s="248"/>
      <c r="AV2" s="249"/>
      <c r="AW2" s="221" t="s">
        <v>20</v>
      </c>
    </row>
    <row r="3" spans="1:49" s="81" customFormat="1" x14ac:dyDescent="0.2">
      <c r="A3" s="243"/>
      <c r="B3" s="244"/>
      <c r="C3" s="244"/>
      <c r="D3" s="244"/>
      <c r="E3" s="244"/>
      <c r="F3" s="244"/>
      <c r="G3" s="244"/>
      <c r="H3" s="245"/>
      <c r="I3" s="222"/>
      <c r="J3" s="250"/>
      <c r="K3" s="251"/>
      <c r="L3" s="252"/>
      <c r="M3" s="250"/>
      <c r="N3" s="251"/>
      <c r="O3" s="252"/>
      <c r="P3" s="250"/>
      <c r="Q3" s="251"/>
      <c r="R3" s="252"/>
      <c r="S3" s="250"/>
      <c r="T3" s="251"/>
      <c r="U3" s="252"/>
      <c r="V3" s="250"/>
      <c r="W3" s="251"/>
      <c r="X3" s="252"/>
      <c r="Y3" s="250"/>
      <c r="Z3" s="251"/>
      <c r="AA3" s="252"/>
      <c r="AB3" s="250"/>
      <c r="AC3" s="251"/>
      <c r="AD3" s="252"/>
      <c r="AE3" s="250"/>
      <c r="AF3" s="251"/>
      <c r="AG3" s="252"/>
      <c r="AH3" s="250"/>
      <c r="AI3" s="251"/>
      <c r="AJ3" s="252"/>
      <c r="AK3" s="250"/>
      <c r="AL3" s="251"/>
      <c r="AM3" s="252"/>
      <c r="AN3" s="250"/>
      <c r="AO3" s="251"/>
      <c r="AP3" s="252"/>
      <c r="AQ3" s="250"/>
      <c r="AR3" s="251"/>
      <c r="AS3" s="252"/>
      <c r="AT3" s="250"/>
      <c r="AU3" s="251"/>
      <c r="AV3" s="252"/>
      <c r="AW3" s="222"/>
    </row>
    <row r="4" spans="1:49" s="81" customFormat="1" ht="28.5" x14ac:dyDescent="0.2">
      <c r="A4" s="57" t="s">
        <v>21</v>
      </c>
      <c r="B4" s="209" t="s">
        <v>22</v>
      </c>
      <c r="C4" s="211"/>
      <c r="D4" s="57" t="s">
        <v>23</v>
      </c>
      <c r="E4" s="57" t="s">
        <v>24</v>
      </c>
      <c r="F4" s="57" t="s">
        <v>25</v>
      </c>
      <c r="G4" s="57" t="s">
        <v>26</v>
      </c>
      <c r="H4" s="57" t="s">
        <v>386</v>
      </c>
      <c r="I4" s="124">
        <f>SUM(I5:I19)</f>
        <v>1</v>
      </c>
      <c r="J4" s="83" t="s">
        <v>27</v>
      </c>
      <c r="K4" s="83" t="s">
        <v>28</v>
      </c>
      <c r="L4" s="84" t="s">
        <v>29</v>
      </c>
      <c r="M4" s="83" t="s">
        <v>27</v>
      </c>
      <c r="N4" s="83" t="s">
        <v>28</v>
      </c>
      <c r="O4" s="84" t="s">
        <v>29</v>
      </c>
      <c r="P4" s="83" t="s">
        <v>27</v>
      </c>
      <c r="Q4" s="83" t="s">
        <v>28</v>
      </c>
      <c r="R4" s="84" t="s">
        <v>29</v>
      </c>
      <c r="S4" s="83" t="s">
        <v>27</v>
      </c>
      <c r="T4" s="83" t="s">
        <v>28</v>
      </c>
      <c r="U4" s="84" t="s">
        <v>29</v>
      </c>
      <c r="V4" s="83" t="s">
        <v>27</v>
      </c>
      <c r="W4" s="83" t="s">
        <v>28</v>
      </c>
      <c r="X4" s="84" t="s">
        <v>29</v>
      </c>
      <c r="Y4" s="83" t="s">
        <v>27</v>
      </c>
      <c r="Z4" s="83" t="s">
        <v>28</v>
      </c>
      <c r="AA4" s="84" t="s">
        <v>29</v>
      </c>
      <c r="AB4" s="83" t="s">
        <v>27</v>
      </c>
      <c r="AC4" s="83" t="s">
        <v>28</v>
      </c>
      <c r="AD4" s="84" t="s">
        <v>29</v>
      </c>
      <c r="AE4" s="83" t="s">
        <v>27</v>
      </c>
      <c r="AF4" s="83" t="s">
        <v>28</v>
      </c>
      <c r="AG4" s="84" t="s">
        <v>29</v>
      </c>
      <c r="AH4" s="83" t="s">
        <v>27</v>
      </c>
      <c r="AI4" s="83" t="s">
        <v>28</v>
      </c>
      <c r="AJ4" s="84" t="s">
        <v>29</v>
      </c>
      <c r="AK4" s="83" t="s">
        <v>27</v>
      </c>
      <c r="AL4" s="83" t="s">
        <v>28</v>
      </c>
      <c r="AM4" s="84" t="s">
        <v>29</v>
      </c>
      <c r="AN4" s="83" t="s">
        <v>27</v>
      </c>
      <c r="AO4" s="83" t="s">
        <v>28</v>
      </c>
      <c r="AP4" s="84" t="s">
        <v>29</v>
      </c>
      <c r="AQ4" s="83" t="s">
        <v>27</v>
      </c>
      <c r="AR4" s="83" t="s">
        <v>28</v>
      </c>
      <c r="AS4" s="84" t="s">
        <v>29</v>
      </c>
      <c r="AT4" s="83" t="s">
        <v>27</v>
      </c>
      <c r="AU4" s="83" t="s">
        <v>28</v>
      </c>
      <c r="AV4" s="84" t="s">
        <v>29</v>
      </c>
      <c r="AW4" s="125">
        <f>SUM(AW5:AW9)</f>
        <v>0</v>
      </c>
    </row>
    <row r="5" spans="1:49" s="81" customFormat="1" ht="51" x14ac:dyDescent="0.2">
      <c r="A5" s="21" t="s">
        <v>180</v>
      </c>
      <c r="B5" s="29" t="s">
        <v>181</v>
      </c>
      <c r="C5" s="24" t="s">
        <v>182</v>
      </c>
      <c r="D5" s="24" t="s">
        <v>183</v>
      </c>
      <c r="E5" s="20" t="s">
        <v>184</v>
      </c>
      <c r="F5" s="20" t="s">
        <v>367</v>
      </c>
      <c r="G5" s="3">
        <v>44576</v>
      </c>
      <c r="H5" s="3">
        <v>44926</v>
      </c>
      <c r="I5" s="44">
        <v>0.08</v>
      </c>
      <c r="J5" s="87">
        <v>1</v>
      </c>
      <c r="K5" s="87"/>
      <c r="L5" s="86">
        <f>+K5/J5</f>
        <v>0</v>
      </c>
      <c r="M5" s="87"/>
      <c r="N5" s="87"/>
      <c r="O5" s="86" t="e">
        <f>+N5/M5</f>
        <v>#DIV/0!</v>
      </c>
      <c r="P5" s="87"/>
      <c r="Q5" s="87"/>
      <c r="R5" s="87" t="e">
        <f>+Q5/P5</f>
        <v>#DIV/0!</v>
      </c>
      <c r="S5" s="87">
        <v>1</v>
      </c>
      <c r="T5" s="87"/>
      <c r="U5" s="86">
        <f>+T5/S5</f>
        <v>0</v>
      </c>
      <c r="V5" s="87"/>
      <c r="W5" s="87"/>
      <c r="X5" s="86" t="e">
        <f>+W5/V5</f>
        <v>#DIV/0!</v>
      </c>
      <c r="Y5" s="87"/>
      <c r="Z5" s="87"/>
      <c r="AA5" s="86" t="e">
        <f>+Z5/Y5</f>
        <v>#DIV/0!</v>
      </c>
      <c r="AB5" s="87">
        <v>1</v>
      </c>
      <c r="AC5" s="87"/>
      <c r="AD5" s="86">
        <f>+AC5/AB5</f>
        <v>0</v>
      </c>
      <c r="AE5" s="87"/>
      <c r="AF5" s="87"/>
      <c r="AG5" s="86" t="e">
        <f>+AF5/AE5</f>
        <v>#DIV/0!</v>
      </c>
      <c r="AH5" s="87"/>
      <c r="AI5" s="87"/>
      <c r="AJ5" s="86" t="e">
        <f>+AI5/AH5</f>
        <v>#DIV/0!</v>
      </c>
      <c r="AK5" s="87">
        <v>1</v>
      </c>
      <c r="AL5" s="87"/>
      <c r="AM5" s="86">
        <f>+AL5/AK5</f>
        <v>0</v>
      </c>
      <c r="AN5" s="87"/>
      <c r="AO5" s="87"/>
      <c r="AP5" s="86" t="e">
        <f>+AO5/AN5</f>
        <v>#DIV/0!</v>
      </c>
      <c r="AQ5" s="87"/>
      <c r="AR5" s="87"/>
      <c r="AS5" s="87" t="e">
        <f>+AR5/AQ5</f>
        <v>#DIV/0!</v>
      </c>
      <c r="AT5" s="87">
        <f>J5+M5+P5+S5+V5+Y5+AB5+AE5+AH5+AK5+AN5+AQ5</f>
        <v>4</v>
      </c>
      <c r="AU5" s="87">
        <f>K5+N5+Q5+T5+W5+Z5+AC5+AF5+AI5+AL5+AO5+AR5</f>
        <v>0</v>
      </c>
      <c r="AV5" s="86">
        <f>+AU5/AT5</f>
        <v>0</v>
      </c>
      <c r="AW5" s="87">
        <f>+AV5*I5</f>
        <v>0</v>
      </c>
    </row>
    <row r="6" spans="1:49" s="81" customFormat="1" ht="25.5" customHeight="1" x14ac:dyDescent="0.2">
      <c r="A6" s="162" t="s">
        <v>185</v>
      </c>
      <c r="B6" s="29" t="s">
        <v>186</v>
      </c>
      <c r="C6" s="24" t="s">
        <v>187</v>
      </c>
      <c r="D6" s="24" t="s">
        <v>188</v>
      </c>
      <c r="E6" s="20" t="s">
        <v>184</v>
      </c>
      <c r="F6" s="20" t="s">
        <v>367</v>
      </c>
      <c r="G6" s="3">
        <v>44576</v>
      </c>
      <c r="H6" s="3">
        <v>44926</v>
      </c>
      <c r="I6" s="44">
        <v>0.1</v>
      </c>
      <c r="J6" s="87">
        <v>1</v>
      </c>
      <c r="K6" s="87"/>
      <c r="L6" s="86">
        <f t="shared" ref="L6:L19" si="0">+K6/J6</f>
        <v>0</v>
      </c>
      <c r="M6" s="87">
        <v>1</v>
      </c>
      <c r="N6" s="87"/>
      <c r="O6" s="86">
        <f t="shared" ref="O6:O19" si="1">+N6/M6</f>
        <v>0</v>
      </c>
      <c r="P6" s="87">
        <v>1</v>
      </c>
      <c r="Q6" s="87"/>
      <c r="R6" s="87">
        <f t="shared" ref="R6:R19" si="2">+Q6/P6</f>
        <v>0</v>
      </c>
      <c r="S6" s="87">
        <v>1</v>
      </c>
      <c r="T6" s="87"/>
      <c r="U6" s="86">
        <f t="shared" ref="U6:U19" si="3">+T6/S6</f>
        <v>0</v>
      </c>
      <c r="V6" s="87">
        <v>1</v>
      </c>
      <c r="W6" s="87"/>
      <c r="X6" s="86">
        <f t="shared" ref="X6:X19" si="4">+W6/V6</f>
        <v>0</v>
      </c>
      <c r="Y6" s="87">
        <v>1</v>
      </c>
      <c r="Z6" s="87"/>
      <c r="AA6" s="86">
        <f t="shared" ref="AA6:AA19" si="5">+Z6/Y6</f>
        <v>0</v>
      </c>
      <c r="AB6" s="87">
        <v>1</v>
      </c>
      <c r="AC6" s="87"/>
      <c r="AD6" s="86">
        <f t="shared" ref="AD6:AD19" si="6">+AC6/AB6</f>
        <v>0</v>
      </c>
      <c r="AE6" s="87">
        <v>1</v>
      </c>
      <c r="AF6" s="87"/>
      <c r="AG6" s="86">
        <f t="shared" ref="AG6:AG19" si="7">+AF6/AE6</f>
        <v>0</v>
      </c>
      <c r="AH6" s="87">
        <v>1</v>
      </c>
      <c r="AI6" s="87"/>
      <c r="AJ6" s="86">
        <f t="shared" ref="AJ6:AJ19" si="8">+AI6/AH6</f>
        <v>0</v>
      </c>
      <c r="AK6" s="87">
        <v>1</v>
      </c>
      <c r="AL6" s="87"/>
      <c r="AM6" s="86">
        <f t="shared" ref="AM6:AM19" si="9">+AL6/AK6</f>
        <v>0</v>
      </c>
      <c r="AN6" s="87">
        <v>1</v>
      </c>
      <c r="AO6" s="87"/>
      <c r="AP6" s="86">
        <f t="shared" ref="AP6:AP19" si="10">+AO6/AN6</f>
        <v>0</v>
      </c>
      <c r="AQ6" s="87">
        <v>1</v>
      </c>
      <c r="AR6" s="87"/>
      <c r="AS6" s="87">
        <f t="shared" ref="AS6:AS19" si="11">+AR6/AQ6</f>
        <v>0</v>
      </c>
      <c r="AT6" s="87">
        <f t="shared" ref="AT6:AU19" si="12">J6+M6+P6+S6+V6+Y6+AB6+AE6+AH6+AK6+AN6+AQ6</f>
        <v>12</v>
      </c>
      <c r="AU6" s="87">
        <f t="shared" si="12"/>
        <v>0</v>
      </c>
      <c r="AV6" s="86">
        <f t="shared" ref="AV6:AV19" si="13">+AU6/AT6</f>
        <v>0</v>
      </c>
      <c r="AW6" s="87">
        <f t="shared" ref="AW6:AW19" si="14">+AV6*I6</f>
        <v>0</v>
      </c>
    </row>
    <row r="7" spans="1:49" s="81" customFormat="1" ht="51" x14ac:dyDescent="0.2">
      <c r="A7" s="246"/>
      <c r="B7" s="29" t="s">
        <v>189</v>
      </c>
      <c r="C7" s="37" t="s">
        <v>190</v>
      </c>
      <c r="D7" s="37" t="s">
        <v>191</v>
      </c>
      <c r="E7" s="38" t="s">
        <v>184</v>
      </c>
      <c r="F7" s="20" t="s">
        <v>192</v>
      </c>
      <c r="G7" s="45">
        <v>44743</v>
      </c>
      <c r="H7" s="46">
        <v>44926</v>
      </c>
      <c r="I7" s="44">
        <v>0.04</v>
      </c>
      <c r="J7" s="87"/>
      <c r="K7" s="87"/>
      <c r="L7" s="86" t="e">
        <f t="shared" si="0"/>
        <v>#DIV/0!</v>
      </c>
      <c r="M7" s="87"/>
      <c r="N7" s="87"/>
      <c r="O7" s="86" t="e">
        <f t="shared" si="1"/>
        <v>#DIV/0!</v>
      </c>
      <c r="P7" s="87"/>
      <c r="Q7" s="87"/>
      <c r="R7" s="87" t="e">
        <f t="shared" si="2"/>
        <v>#DIV/0!</v>
      </c>
      <c r="S7" s="87"/>
      <c r="T7" s="87"/>
      <c r="U7" s="86" t="e">
        <f t="shared" si="3"/>
        <v>#DIV/0!</v>
      </c>
      <c r="V7" s="87"/>
      <c r="W7" s="87"/>
      <c r="X7" s="86" t="e">
        <f t="shared" si="4"/>
        <v>#DIV/0!</v>
      </c>
      <c r="Y7" s="87"/>
      <c r="Z7" s="87"/>
      <c r="AA7" s="86" t="e">
        <f t="shared" si="5"/>
        <v>#DIV/0!</v>
      </c>
      <c r="AB7" s="87"/>
      <c r="AC7" s="87"/>
      <c r="AD7" s="86" t="e">
        <f t="shared" si="6"/>
        <v>#DIV/0!</v>
      </c>
      <c r="AE7" s="87"/>
      <c r="AF7" s="87"/>
      <c r="AG7" s="86" t="e">
        <f t="shared" si="7"/>
        <v>#DIV/0!</v>
      </c>
      <c r="AH7" s="87"/>
      <c r="AI7" s="87"/>
      <c r="AJ7" s="86" t="e">
        <f t="shared" si="8"/>
        <v>#DIV/0!</v>
      </c>
      <c r="AK7" s="87"/>
      <c r="AL7" s="87"/>
      <c r="AM7" s="86" t="e">
        <f t="shared" si="9"/>
        <v>#DIV/0!</v>
      </c>
      <c r="AN7" s="87">
        <v>1</v>
      </c>
      <c r="AO7" s="87"/>
      <c r="AP7" s="86">
        <f t="shared" si="10"/>
        <v>0</v>
      </c>
      <c r="AQ7" s="87"/>
      <c r="AR7" s="87"/>
      <c r="AS7" s="87" t="e">
        <f t="shared" si="11"/>
        <v>#DIV/0!</v>
      </c>
      <c r="AT7" s="87">
        <f t="shared" si="12"/>
        <v>1</v>
      </c>
      <c r="AU7" s="87">
        <f t="shared" si="12"/>
        <v>0</v>
      </c>
      <c r="AV7" s="86">
        <f t="shared" si="13"/>
        <v>0</v>
      </c>
      <c r="AW7" s="87">
        <f t="shared" si="14"/>
        <v>0</v>
      </c>
    </row>
    <row r="8" spans="1:49" s="81" customFormat="1" ht="25.5" x14ac:dyDescent="0.2">
      <c r="A8" s="163"/>
      <c r="B8" s="29" t="s">
        <v>193</v>
      </c>
      <c r="C8" s="37" t="s">
        <v>396</v>
      </c>
      <c r="D8" s="37" t="s">
        <v>397</v>
      </c>
      <c r="E8" s="38" t="s">
        <v>194</v>
      </c>
      <c r="F8" s="21" t="s">
        <v>184</v>
      </c>
      <c r="G8" s="45">
        <v>44713</v>
      </c>
      <c r="H8" s="46">
        <v>44804</v>
      </c>
      <c r="I8" s="44">
        <v>0.04</v>
      </c>
      <c r="J8" s="87"/>
      <c r="K8" s="87"/>
      <c r="L8" s="86" t="e">
        <f t="shared" si="0"/>
        <v>#DIV/0!</v>
      </c>
      <c r="M8" s="87"/>
      <c r="N8" s="87"/>
      <c r="O8" s="86" t="e">
        <f t="shared" si="1"/>
        <v>#DIV/0!</v>
      </c>
      <c r="P8" s="87"/>
      <c r="Q8" s="87"/>
      <c r="R8" s="87" t="e">
        <f t="shared" si="2"/>
        <v>#DIV/0!</v>
      </c>
      <c r="S8" s="87"/>
      <c r="T8" s="87"/>
      <c r="U8" s="86" t="e">
        <f t="shared" si="3"/>
        <v>#DIV/0!</v>
      </c>
      <c r="V8" s="87"/>
      <c r="W8" s="87"/>
      <c r="X8" s="86" t="e">
        <f t="shared" si="4"/>
        <v>#DIV/0!</v>
      </c>
      <c r="Y8" s="87"/>
      <c r="Z8" s="87"/>
      <c r="AA8" s="86" t="e">
        <f t="shared" si="5"/>
        <v>#DIV/0!</v>
      </c>
      <c r="AB8" s="87">
        <v>1</v>
      </c>
      <c r="AC8" s="87"/>
      <c r="AD8" s="86">
        <f t="shared" si="6"/>
        <v>0</v>
      </c>
      <c r="AE8" s="87"/>
      <c r="AF8" s="87"/>
      <c r="AG8" s="86" t="e">
        <f t="shared" si="7"/>
        <v>#DIV/0!</v>
      </c>
      <c r="AH8" s="87"/>
      <c r="AI8" s="87"/>
      <c r="AJ8" s="86" t="e">
        <f t="shared" si="8"/>
        <v>#DIV/0!</v>
      </c>
      <c r="AK8" s="87"/>
      <c r="AL8" s="87"/>
      <c r="AM8" s="86" t="e">
        <f t="shared" si="9"/>
        <v>#DIV/0!</v>
      </c>
      <c r="AN8" s="87"/>
      <c r="AO8" s="87"/>
      <c r="AP8" s="86" t="e">
        <f t="shared" si="10"/>
        <v>#DIV/0!</v>
      </c>
      <c r="AQ8" s="87"/>
      <c r="AR8" s="87"/>
      <c r="AS8" s="87" t="e">
        <f t="shared" si="11"/>
        <v>#DIV/0!</v>
      </c>
      <c r="AT8" s="87">
        <f t="shared" si="12"/>
        <v>1</v>
      </c>
      <c r="AU8" s="87">
        <f t="shared" si="12"/>
        <v>0</v>
      </c>
      <c r="AV8" s="86">
        <f t="shared" si="13"/>
        <v>0</v>
      </c>
      <c r="AW8" s="87">
        <f t="shared" si="14"/>
        <v>0</v>
      </c>
    </row>
    <row r="9" spans="1:49" s="81" customFormat="1" ht="53.25" customHeight="1" x14ac:dyDescent="0.2">
      <c r="A9" s="20" t="s">
        <v>195</v>
      </c>
      <c r="B9" s="29" t="s">
        <v>196</v>
      </c>
      <c r="C9" s="39" t="s">
        <v>197</v>
      </c>
      <c r="D9" s="37" t="s">
        <v>198</v>
      </c>
      <c r="E9" s="40" t="s">
        <v>194</v>
      </c>
      <c r="F9" s="20" t="s">
        <v>199</v>
      </c>
      <c r="G9" s="1">
        <v>44682</v>
      </c>
      <c r="H9" s="1">
        <v>44865</v>
      </c>
      <c r="I9" s="44">
        <v>0.09</v>
      </c>
      <c r="J9" s="87"/>
      <c r="K9" s="87"/>
      <c r="L9" s="86" t="e">
        <f t="shared" si="0"/>
        <v>#DIV/0!</v>
      </c>
      <c r="M9" s="87"/>
      <c r="N9" s="87"/>
      <c r="O9" s="86" t="e">
        <f t="shared" si="1"/>
        <v>#DIV/0!</v>
      </c>
      <c r="P9" s="87"/>
      <c r="Q9" s="87"/>
      <c r="R9" s="87" t="e">
        <f t="shared" si="2"/>
        <v>#DIV/0!</v>
      </c>
      <c r="S9" s="87"/>
      <c r="T9" s="87"/>
      <c r="U9" s="86" t="e">
        <f t="shared" si="3"/>
        <v>#DIV/0!</v>
      </c>
      <c r="V9" s="87">
        <v>1</v>
      </c>
      <c r="W9" s="87"/>
      <c r="X9" s="86">
        <f t="shared" si="4"/>
        <v>0</v>
      </c>
      <c r="Y9" s="87"/>
      <c r="Z9" s="87"/>
      <c r="AA9" s="86" t="e">
        <f t="shared" si="5"/>
        <v>#DIV/0!</v>
      </c>
      <c r="AB9" s="87">
        <v>1</v>
      </c>
      <c r="AC9" s="87"/>
      <c r="AD9" s="86">
        <f t="shared" si="6"/>
        <v>0</v>
      </c>
      <c r="AE9" s="87"/>
      <c r="AF9" s="87"/>
      <c r="AG9" s="86" t="e">
        <f t="shared" si="7"/>
        <v>#DIV/0!</v>
      </c>
      <c r="AH9" s="87">
        <v>1</v>
      </c>
      <c r="AI9" s="87"/>
      <c r="AJ9" s="86">
        <f t="shared" si="8"/>
        <v>0</v>
      </c>
      <c r="AK9" s="87"/>
      <c r="AL9" s="87"/>
      <c r="AM9" s="86" t="e">
        <f t="shared" si="9"/>
        <v>#DIV/0!</v>
      </c>
      <c r="AN9" s="87"/>
      <c r="AO9" s="87"/>
      <c r="AP9" s="86" t="e">
        <f t="shared" si="10"/>
        <v>#DIV/0!</v>
      </c>
      <c r="AQ9" s="87"/>
      <c r="AR9" s="87"/>
      <c r="AS9" s="87" t="e">
        <f t="shared" si="11"/>
        <v>#DIV/0!</v>
      </c>
      <c r="AT9" s="87">
        <f t="shared" si="12"/>
        <v>3</v>
      </c>
      <c r="AU9" s="87">
        <f t="shared" si="12"/>
        <v>0</v>
      </c>
      <c r="AV9" s="86">
        <f t="shared" si="13"/>
        <v>0</v>
      </c>
      <c r="AW9" s="87">
        <f t="shared" si="14"/>
        <v>0</v>
      </c>
    </row>
    <row r="10" spans="1:49" s="81" customFormat="1" ht="51" x14ac:dyDescent="0.2">
      <c r="A10" s="162" t="s">
        <v>200</v>
      </c>
      <c r="B10" s="58" t="s">
        <v>201</v>
      </c>
      <c r="C10" s="41" t="s">
        <v>202</v>
      </c>
      <c r="D10" s="39" t="s">
        <v>203</v>
      </c>
      <c r="E10" s="42" t="s">
        <v>33</v>
      </c>
      <c r="F10" s="21" t="s">
        <v>405</v>
      </c>
      <c r="G10" s="2">
        <v>44713</v>
      </c>
      <c r="H10" s="2">
        <v>44910</v>
      </c>
      <c r="I10" s="44">
        <v>0.06</v>
      </c>
      <c r="J10" s="87"/>
      <c r="K10" s="87"/>
      <c r="L10" s="86" t="e">
        <f t="shared" si="0"/>
        <v>#DIV/0!</v>
      </c>
      <c r="M10" s="87"/>
      <c r="N10" s="87"/>
      <c r="O10" s="86" t="e">
        <f t="shared" si="1"/>
        <v>#DIV/0!</v>
      </c>
      <c r="P10" s="87"/>
      <c r="Q10" s="87"/>
      <c r="R10" s="87" t="e">
        <f t="shared" si="2"/>
        <v>#DIV/0!</v>
      </c>
      <c r="S10" s="87"/>
      <c r="T10" s="87"/>
      <c r="U10" s="86" t="e">
        <f t="shared" si="3"/>
        <v>#DIV/0!</v>
      </c>
      <c r="V10" s="87"/>
      <c r="W10" s="87"/>
      <c r="X10" s="86" t="e">
        <f t="shared" si="4"/>
        <v>#DIV/0!</v>
      </c>
      <c r="Y10" s="87"/>
      <c r="Z10" s="87"/>
      <c r="AA10" s="86" t="e">
        <f t="shared" si="5"/>
        <v>#DIV/0!</v>
      </c>
      <c r="AB10" s="87"/>
      <c r="AC10" s="87"/>
      <c r="AD10" s="86" t="e">
        <f t="shared" si="6"/>
        <v>#DIV/0!</v>
      </c>
      <c r="AE10" s="87"/>
      <c r="AF10" s="87"/>
      <c r="AG10" s="86" t="e">
        <f t="shared" si="7"/>
        <v>#DIV/0!</v>
      </c>
      <c r="AH10" s="87"/>
      <c r="AI10" s="87"/>
      <c r="AJ10" s="86" t="e">
        <f t="shared" si="8"/>
        <v>#DIV/0!</v>
      </c>
      <c r="AK10" s="87"/>
      <c r="AL10" s="87"/>
      <c r="AM10" s="86" t="e">
        <f t="shared" si="9"/>
        <v>#DIV/0!</v>
      </c>
      <c r="AN10" s="87"/>
      <c r="AO10" s="87"/>
      <c r="AP10" s="86" t="e">
        <f t="shared" si="10"/>
        <v>#DIV/0!</v>
      </c>
      <c r="AQ10" s="87">
        <v>1</v>
      </c>
      <c r="AR10" s="87"/>
      <c r="AS10" s="87">
        <f t="shared" si="11"/>
        <v>0</v>
      </c>
      <c r="AT10" s="87">
        <f t="shared" si="12"/>
        <v>1</v>
      </c>
      <c r="AU10" s="87">
        <f t="shared" si="12"/>
        <v>0</v>
      </c>
      <c r="AV10" s="86">
        <f t="shared" si="13"/>
        <v>0</v>
      </c>
      <c r="AW10" s="87">
        <f t="shared" si="14"/>
        <v>0</v>
      </c>
    </row>
    <row r="11" spans="1:49" s="81" customFormat="1" ht="38.25" x14ac:dyDescent="0.2">
      <c r="A11" s="246"/>
      <c r="B11" s="58" t="s">
        <v>204</v>
      </c>
      <c r="C11" s="43" t="s">
        <v>205</v>
      </c>
      <c r="D11" s="43" t="s">
        <v>206</v>
      </c>
      <c r="E11" s="49" t="s">
        <v>207</v>
      </c>
      <c r="F11" s="20" t="s">
        <v>367</v>
      </c>
      <c r="G11" s="3">
        <v>44576</v>
      </c>
      <c r="H11" s="3">
        <v>44742</v>
      </c>
      <c r="I11" s="44">
        <v>0.08</v>
      </c>
      <c r="J11" s="87"/>
      <c r="K11" s="87"/>
      <c r="L11" s="86" t="e">
        <f t="shared" si="0"/>
        <v>#DIV/0!</v>
      </c>
      <c r="M11" s="87"/>
      <c r="N11" s="87"/>
      <c r="O11" s="86" t="e">
        <f t="shared" si="1"/>
        <v>#DIV/0!</v>
      </c>
      <c r="P11" s="87"/>
      <c r="Q11" s="87"/>
      <c r="R11" s="87" t="e">
        <f t="shared" si="2"/>
        <v>#DIV/0!</v>
      </c>
      <c r="S11" s="87"/>
      <c r="T11" s="87"/>
      <c r="U11" s="86" t="e">
        <f t="shared" si="3"/>
        <v>#DIV/0!</v>
      </c>
      <c r="V11" s="87"/>
      <c r="W11" s="87"/>
      <c r="X11" s="86" t="e">
        <f t="shared" si="4"/>
        <v>#DIV/0!</v>
      </c>
      <c r="Y11" s="87">
        <v>1</v>
      </c>
      <c r="Z11" s="87"/>
      <c r="AA11" s="86">
        <f t="shared" si="5"/>
        <v>0</v>
      </c>
      <c r="AB11" s="87"/>
      <c r="AC11" s="87"/>
      <c r="AD11" s="86" t="e">
        <f t="shared" si="6"/>
        <v>#DIV/0!</v>
      </c>
      <c r="AE11" s="87"/>
      <c r="AF11" s="87"/>
      <c r="AG11" s="86" t="e">
        <f t="shared" si="7"/>
        <v>#DIV/0!</v>
      </c>
      <c r="AH11" s="87"/>
      <c r="AI11" s="87"/>
      <c r="AJ11" s="86" t="e">
        <f t="shared" si="8"/>
        <v>#DIV/0!</v>
      </c>
      <c r="AK11" s="87"/>
      <c r="AL11" s="87"/>
      <c r="AM11" s="86" t="e">
        <f t="shared" si="9"/>
        <v>#DIV/0!</v>
      </c>
      <c r="AN11" s="87"/>
      <c r="AO11" s="87"/>
      <c r="AP11" s="86" t="e">
        <f t="shared" si="10"/>
        <v>#DIV/0!</v>
      </c>
      <c r="AQ11" s="87"/>
      <c r="AR11" s="87"/>
      <c r="AS11" s="87" t="e">
        <f t="shared" si="11"/>
        <v>#DIV/0!</v>
      </c>
      <c r="AT11" s="87">
        <f t="shared" si="12"/>
        <v>1</v>
      </c>
      <c r="AU11" s="87">
        <f t="shared" si="12"/>
        <v>0</v>
      </c>
      <c r="AV11" s="86">
        <f t="shared" si="13"/>
        <v>0</v>
      </c>
      <c r="AW11" s="87">
        <f t="shared" si="14"/>
        <v>0</v>
      </c>
    </row>
    <row r="12" spans="1:49" s="81" customFormat="1" ht="25.5" x14ac:dyDescent="0.2">
      <c r="A12" s="163"/>
      <c r="B12" s="29" t="s">
        <v>208</v>
      </c>
      <c r="C12" s="23" t="s">
        <v>209</v>
      </c>
      <c r="D12" s="25" t="s">
        <v>210</v>
      </c>
      <c r="E12" s="21" t="s">
        <v>32</v>
      </c>
      <c r="F12" s="20" t="s">
        <v>367</v>
      </c>
      <c r="G12" s="18">
        <v>44593</v>
      </c>
      <c r="H12" s="3">
        <v>44926</v>
      </c>
      <c r="I12" s="44">
        <v>0.05</v>
      </c>
      <c r="J12" s="87"/>
      <c r="K12" s="87"/>
      <c r="L12" s="86" t="e">
        <f t="shared" si="0"/>
        <v>#DIV/0!</v>
      </c>
      <c r="M12" s="87"/>
      <c r="N12" s="87"/>
      <c r="O12" s="86" t="e">
        <f t="shared" si="1"/>
        <v>#DIV/0!</v>
      </c>
      <c r="P12" s="87"/>
      <c r="Q12" s="87"/>
      <c r="R12" s="87" t="e">
        <f t="shared" si="2"/>
        <v>#DIV/0!</v>
      </c>
      <c r="S12" s="87"/>
      <c r="T12" s="87"/>
      <c r="U12" s="86" t="e">
        <f t="shared" si="3"/>
        <v>#DIV/0!</v>
      </c>
      <c r="V12" s="87"/>
      <c r="W12" s="87"/>
      <c r="X12" s="86" t="e">
        <f t="shared" si="4"/>
        <v>#DIV/0!</v>
      </c>
      <c r="Y12" s="87"/>
      <c r="Z12" s="87"/>
      <c r="AA12" s="86" t="e">
        <f t="shared" si="5"/>
        <v>#DIV/0!</v>
      </c>
      <c r="AB12" s="87"/>
      <c r="AC12" s="87"/>
      <c r="AD12" s="86" t="e">
        <f t="shared" si="6"/>
        <v>#DIV/0!</v>
      </c>
      <c r="AE12" s="87"/>
      <c r="AF12" s="87"/>
      <c r="AG12" s="86" t="e">
        <f t="shared" si="7"/>
        <v>#DIV/0!</v>
      </c>
      <c r="AH12" s="87"/>
      <c r="AI12" s="87"/>
      <c r="AJ12" s="86" t="e">
        <f t="shared" si="8"/>
        <v>#DIV/0!</v>
      </c>
      <c r="AK12" s="87"/>
      <c r="AL12" s="87"/>
      <c r="AM12" s="86" t="e">
        <f t="shared" si="9"/>
        <v>#DIV/0!</v>
      </c>
      <c r="AN12" s="87"/>
      <c r="AO12" s="87"/>
      <c r="AP12" s="86" t="e">
        <f t="shared" si="10"/>
        <v>#DIV/0!</v>
      </c>
      <c r="AQ12" s="87">
        <v>1</v>
      </c>
      <c r="AR12" s="87"/>
      <c r="AS12" s="87">
        <f t="shared" si="11"/>
        <v>0</v>
      </c>
      <c r="AT12" s="87">
        <f t="shared" si="12"/>
        <v>1</v>
      </c>
      <c r="AU12" s="87">
        <f t="shared" si="12"/>
        <v>0</v>
      </c>
      <c r="AV12" s="86">
        <f t="shared" si="13"/>
        <v>0</v>
      </c>
      <c r="AW12" s="87">
        <f t="shared" si="14"/>
        <v>0</v>
      </c>
    </row>
    <row r="13" spans="1:49" s="81" customFormat="1" ht="25.5" customHeight="1" x14ac:dyDescent="0.2">
      <c r="A13" s="162" t="s">
        <v>211</v>
      </c>
      <c r="B13" s="30" t="s">
        <v>212</v>
      </c>
      <c r="C13" s="23" t="s">
        <v>213</v>
      </c>
      <c r="D13" s="24" t="s">
        <v>214</v>
      </c>
      <c r="E13" s="20" t="s">
        <v>184</v>
      </c>
      <c r="F13" s="20" t="s">
        <v>215</v>
      </c>
      <c r="G13" s="3">
        <v>44593</v>
      </c>
      <c r="H13" s="17">
        <v>44926</v>
      </c>
      <c r="I13" s="44">
        <v>0.08</v>
      </c>
      <c r="J13" s="87"/>
      <c r="K13" s="87"/>
      <c r="L13" s="86" t="e">
        <f t="shared" si="0"/>
        <v>#DIV/0!</v>
      </c>
      <c r="M13" s="87"/>
      <c r="N13" s="87"/>
      <c r="O13" s="86" t="e">
        <f t="shared" si="1"/>
        <v>#DIV/0!</v>
      </c>
      <c r="P13" s="87"/>
      <c r="Q13" s="87"/>
      <c r="R13" s="87" t="e">
        <f t="shared" si="2"/>
        <v>#DIV/0!</v>
      </c>
      <c r="S13" s="87"/>
      <c r="T13" s="87"/>
      <c r="U13" s="86" t="e">
        <f t="shared" si="3"/>
        <v>#DIV/0!</v>
      </c>
      <c r="V13" s="87"/>
      <c r="W13" s="87"/>
      <c r="X13" s="86" t="e">
        <f t="shared" si="4"/>
        <v>#DIV/0!</v>
      </c>
      <c r="Y13" s="87"/>
      <c r="Z13" s="87"/>
      <c r="AA13" s="86" t="e">
        <f t="shared" si="5"/>
        <v>#DIV/0!</v>
      </c>
      <c r="AB13" s="87"/>
      <c r="AC13" s="87"/>
      <c r="AD13" s="86" t="e">
        <f t="shared" si="6"/>
        <v>#DIV/0!</v>
      </c>
      <c r="AE13" s="87"/>
      <c r="AF13" s="87"/>
      <c r="AG13" s="86" t="e">
        <f t="shared" si="7"/>
        <v>#DIV/0!</v>
      </c>
      <c r="AH13" s="87"/>
      <c r="AI13" s="87"/>
      <c r="AJ13" s="86" t="e">
        <f t="shared" si="8"/>
        <v>#DIV/0!</v>
      </c>
      <c r="AK13" s="87"/>
      <c r="AL13" s="87"/>
      <c r="AM13" s="86" t="e">
        <f t="shared" si="9"/>
        <v>#DIV/0!</v>
      </c>
      <c r="AN13" s="87"/>
      <c r="AO13" s="87"/>
      <c r="AP13" s="86" t="e">
        <f t="shared" si="10"/>
        <v>#DIV/0!</v>
      </c>
      <c r="AQ13" s="87">
        <v>1</v>
      </c>
      <c r="AR13" s="87"/>
      <c r="AS13" s="87">
        <f t="shared" si="11"/>
        <v>0</v>
      </c>
      <c r="AT13" s="87">
        <f t="shared" si="12"/>
        <v>1</v>
      </c>
      <c r="AU13" s="87">
        <f t="shared" si="12"/>
        <v>0</v>
      </c>
      <c r="AV13" s="86">
        <f t="shared" si="13"/>
        <v>0</v>
      </c>
      <c r="AW13" s="87">
        <f t="shared" si="14"/>
        <v>0</v>
      </c>
    </row>
    <row r="14" spans="1:49" s="81" customFormat="1" ht="51" x14ac:dyDescent="0.2">
      <c r="A14" s="246"/>
      <c r="B14" s="30" t="s">
        <v>216</v>
      </c>
      <c r="C14" s="24" t="s">
        <v>217</v>
      </c>
      <c r="D14" s="25" t="s">
        <v>218</v>
      </c>
      <c r="E14" s="21" t="s">
        <v>184</v>
      </c>
      <c r="F14" s="20" t="s">
        <v>367</v>
      </c>
      <c r="G14" s="3">
        <v>44562</v>
      </c>
      <c r="H14" s="17">
        <v>44865</v>
      </c>
      <c r="I14" s="44">
        <v>0.08</v>
      </c>
      <c r="J14" s="87"/>
      <c r="K14" s="87"/>
      <c r="L14" s="86" t="e">
        <f t="shared" si="0"/>
        <v>#DIV/0!</v>
      </c>
      <c r="M14" s="87"/>
      <c r="N14" s="87"/>
      <c r="O14" s="86" t="e">
        <f t="shared" si="1"/>
        <v>#DIV/0!</v>
      </c>
      <c r="P14" s="87"/>
      <c r="Q14" s="87"/>
      <c r="R14" s="87" t="e">
        <f t="shared" si="2"/>
        <v>#DIV/0!</v>
      </c>
      <c r="S14" s="87"/>
      <c r="T14" s="87"/>
      <c r="U14" s="86" t="e">
        <f t="shared" si="3"/>
        <v>#DIV/0!</v>
      </c>
      <c r="V14" s="87"/>
      <c r="W14" s="87"/>
      <c r="X14" s="86" t="e">
        <f t="shared" si="4"/>
        <v>#DIV/0!</v>
      </c>
      <c r="Y14" s="87">
        <v>1</v>
      </c>
      <c r="Z14" s="87"/>
      <c r="AA14" s="86">
        <f t="shared" si="5"/>
        <v>0</v>
      </c>
      <c r="AB14" s="87"/>
      <c r="AC14" s="87"/>
      <c r="AD14" s="86" t="e">
        <f t="shared" si="6"/>
        <v>#DIV/0!</v>
      </c>
      <c r="AE14" s="87"/>
      <c r="AF14" s="87"/>
      <c r="AG14" s="86" t="e">
        <f t="shared" si="7"/>
        <v>#DIV/0!</v>
      </c>
      <c r="AH14" s="87"/>
      <c r="AI14" s="87"/>
      <c r="AJ14" s="86" t="e">
        <f t="shared" si="8"/>
        <v>#DIV/0!</v>
      </c>
      <c r="AK14" s="87"/>
      <c r="AL14" s="87"/>
      <c r="AM14" s="86" t="e">
        <f t="shared" si="9"/>
        <v>#DIV/0!</v>
      </c>
      <c r="AN14" s="87"/>
      <c r="AO14" s="87"/>
      <c r="AP14" s="86" t="e">
        <f t="shared" si="10"/>
        <v>#DIV/0!</v>
      </c>
      <c r="AQ14" s="87"/>
      <c r="AR14" s="87"/>
      <c r="AS14" s="87" t="e">
        <f t="shared" si="11"/>
        <v>#DIV/0!</v>
      </c>
      <c r="AT14" s="87">
        <f t="shared" si="12"/>
        <v>1</v>
      </c>
      <c r="AU14" s="87">
        <f t="shared" si="12"/>
        <v>0</v>
      </c>
      <c r="AV14" s="86">
        <f t="shared" si="13"/>
        <v>0</v>
      </c>
      <c r="AW14" s="87">
        <f t="shared" si="14"/>
        <v>0</v>
      </c>
    </row>
    <row r="15" spans="1:49" s="81" customFormat="1" ht="76.5" x14ac:dyDescent="0.2">
      <c r="A15" s="246"/>
      <c r="B15" s="30" t="s">
        <v>219</v>
      </c>
      <c r="C15" s="23" t="s">
        <v>398</v>
      </c>
      <c r="D15" s="146" t="s">
        <v>399</v>
      </c>
      <c r="E15" s="49" t="s">
        <v>184</v>
      </c>
      <c r="F15" s="21" t="s">
        <v>32</v>
      </c>
      <c r="G15" s="18">
        <v>44621</v>
      </c>
      <c r="H15" s="19">
        <v>44910</v>
      </c>
      <c r="I15" s="44">
        <v>0.08</v>
      </c>
      <c r="J15" s="87"/>
      <c r="K15" s="87"/>
      <c r="L15" s="86" t="e">
        <f t="shared" si="0"/>
        <v>#DIV/0!</v>
      </c>
      <c r="M15" s="87"/>
      <c r="N15" s="87"/>
      <c r="O15" s="86" t="e">
        <f t="shared" si="1"/>
        <v>#DIV/0!</v>
      </c>
      <c r="P15" s="87"/>
      <c r="Q15" s="87"/>
      <c r="R15" s="87" t="e">
        <f t="shared" si="2"/>
        <v>#DIV/0!</v>
      </c>
      <c r="S15" s="87"/>
      <c r="T15" s="87"/>
      <c r="U15" s="86" t="e">
        <f t="shared" si="3"/>
        <v>#DIV/0!</v>
      </c>
      <c r="V15" s="87">
        <v>1</v>
      </c>
      <c r="W15" s="87"/>
      <c r="X15" s="86">
        <f t="shared" si="4"/>
        <v>0</v>
      </c>
      <c r="Y15" s="87"/>
      <c r="Z15" s="87"/>
      <c r="AA15" s="86" t="e">
        <f t="shared" si="5"/>
        <v>#DIV/0!</v>
      </c>
      <c r="AB15" s="87"/>
      <c r="AC15" s="87"/>
      <c r="AD15" s="86" t="e">
        <f t="shared" si="6"/>
        <v>#DIV/0!</v>
      </c>
      <c r="AE15" s="87"/>
      <c r="AF15" s="87"/>
      <c r="AG15" s="86" t="e">
        <f t="shared" si="7"/>
        <v>#DIV/0!</v>
      </c>
      <c r="AH15" s="87">
        <v>1</v>
      </c>
      <c r="AI15" s="87"/>
      <c r="AJ15" s="86">
        <f t="shared" si="8"/>
        <v>0</v>
      </c>
      <c r="AK15" s="87"/>
      <c r="AL15" s="87"/>
      <c r="AM15" s="86" t="e">
        <f t="shared" si="9"/>
        <v>#DIV/0!</v>
      </c>
      <c r="AN15" s="87"/>
      <c r="AO15" s="87"/>
      <c r="AP15" s="86" t="e">
        <f t="shared" si="10"/>
        <v>#DIV/0!</v>
      </c>
      <c r="AQ15" s="87"/>
      <c r="AR15" s="87"/>
      <c r="AS15" s="87" t="e">
        <f t="shared" si="11"/>
        <v>#DIV/0!</v>
      </c>
      <c r="AT15" s="87">
        <f t="shared" si="12"/>
        <v>2</v>
      </c>
      <c r="AU15" s="87">
        <f t="shared" si="12"/>
        <v>0</v>
      </c>
      <c r="AV15" s="86">
        <f t="shared" si="13"/>
        <v>0</v>
      </c>
      <c r="AW15" s="87">
        <f t="shared" si="14"/>
        <v>0</v>
      </c>
    </row>
    <row r="16" spans="1:49" s="81" customFormat="1" ht="51" x14ac:dyDescent="0.2">
      <c r="A16" s="246"/>
      <c r="B16" s="30" t="s">
        <v>220</v>
      </c>
      <c r="C16" s="24" t="s">
        <v>221</v>
      </c>
      <c r="D16" s="145" t="s">
        <v>222</v>
      </c>
      <c r="E16" s="20" t="s">
        <v>184</v>
      </c>
      <c r="F16" s="20" t="s">
        <v>367</v>
      </c>
      <c r="G16" s="3">
        <v>44562</v>
      </c>
      <c r="H16" s="17">
        <v>44804</v>
      </c>
      <c r="I16" s="44">
        <v>0.04</v>
      </c>
      <c r="J16" s="87"/>
      <c r="K16" s="87"/>
      <c r="L16" s="86" t="e">
        <f t="shared" si="0"/>
        <v>#DIV/0!</v>
      </c>
      <c r="M16" s="87"/>
      <c r="N16" s="87"/>
      <c r="O16" s="86" t="e">
        <f t="shared" si="1"/>
        <v>#DIV/0!</v>
      </c>
      <c r="P16" s="87">
        <v>1</v>
      </c>
      <c r="Q16" s="87"/>
      <c r="R16" s="87">
        <f t="shared" si="2"/>
        <v>0</v>
      </c>
      <c r="S16" s="87"/>
      <c r="T16" s="87"/>
      <c r="U16" s="86" t="e">
        <f t="shared" si="3"/>
        <v>#DIV/0!</v>
      </c>
      <c r="V16" s="87"/>
      <c r="W16" s="87"/>
      <c r="X16" s="86" t="e">
        <f t="shared" si="4"/>
        <v>#DIV/0!</v>
      </c>
      <c r="Y16" s="87"/>
      <c r="Z16" s="87"/>
      <c r="AA16" s="86" t="e">
        <f t="shared" si="5"/>
        <v>#DIV/0!</v>
      </c>
      <c r="AB16" s="87"/>
      <c r="AC16" s="87"/>
      <c r="AD16" s="86" t="e">
        <f t="shared" si="6"/>
        <v>#DIV/0!</v>
      </c>
      <c r="AE16" s="87">
        <v>1</v>
      </c>
      <c r="AF16" s="87"/>
      <c r="AG16" s="86">
        <f t="shared" si="7"/>
        <v>0</v>
      </c>
      <c r="AH16" s="87"/>
      <c r="AI16" s="87"/>
      <c r="AJ16" s="86" t="e">
        <f t="shared" si="8"/>
        <v>#DIV/0!</v>
      </c>
      <c r="AK16" s="87"/>
      <c r="AL16" s="87"/>
      <c r="AM16" s="86" t="e">
        <f t="shared" si="9"/>
        <v>#DIV/0!</v>
      </c>
      <c r="AN16" s="87"/>
      <c r="AO16" s="87"/>
      <c r="AP16" s="86" t="e">
        <f t="shared" si="10"/>
        <v>#DIV/0!</v>
      </c>
      <c r="AQ16" s="87"/>
      <c r="AR16" s="87"/>
      <c r="AS16" s="87" t="e">
        <f t="shared" si="11"/>
        <v>#DIV/0!</v>
      </c>
      <c r="AT16" s="87">
        <f t="shared" si="12"/>
        <v>2</v>
      </c>
      <c r="AU16" s="87">
        <f t="shared" si="12"/>
        <v>0</v>
      </c>
      <c r="AV16" s="86">
        <f t="shared" si="13"/>
        <v>0</v>
      </c>
      <c r="AW16" s="87">
        <f t="shared" si="14"/>
        <v>0</v>
      </c>
    </row>
    <row r="17" spans="1:49" s="81" customFormat="1" ht="51" x14ac:dyDescent="0.2">
      <c r="A17" s="246"/>
      <c r="B17" s="30" t="s">
        <v>223</v>
      </c>
      <c r="C17" s="23" t="s">
        <v>224</v>
      </c>
      <c r="D17" s="24" t="s">
        <v>225</v>
      </c>
      <c r="E17" s="20" t="s">
        <v>32</v>
      </c>
      <c r="F17" s="20" t="s">
        <v>226</v>
      </c>
      <c r="G17" s="3">
        <v>44593</v>
      </c>
      <c r="H17" s="17">
        <v>44712</v>
      </c>
      <c r="I17" s="44">
        <v>0.05</v>
      </c>
      <c r="J17" s="87"/>
      <c r="K17" s="87"/>
      <c r="L17" s="86" t="e">
        <f t="shared" si="0"/>
        <v>#DIV/0!</v>
      </c>
      <c r="M17" s="87"/>
      <c r="N17" s="87"/>
      <c r="O17" s="86" t="e">
        <f t="shared" si="1"/>
        <v>#DIV/0!</v>
      </c>
      <c r="P17" s="87"/>
      <c r="Q17" s="87"/>
      <c r="R17" s="87" t="e">
        <f t="shared" si="2"/>
        <v>#DIV/0!</v>
      </c>
      <c r="S17" s="87"/>
      <c r="T17" s="87"/>
      <c r="U17" s="86" t="e">
        <f t="shared" si="3"/>
        <v>#DIV/0!</v>
      </c>
      <c r="V17" s="87">
        <v>1</v>
      </c>
      <c r="W17" s="87"/>
      <c r="X17" s="86">
        <f t="shared" si="4"/>
        <v>0</v>
      </c>
      <c r="Y17" s="87"/>
      <c r="Z17" s="87"/>
      <c r="AA17" s="86" t="e">
        <f t="shared" si="5"/>
        <v>#DIV/0!</v>
      </c>
      <c r="AB17" s="87"/>
      <c r="AC17" s="87"/>
      <c r="AD17" s="86" t="e">
        <f t="shared" si="6"/>
        <v>#DIV/0!</v>
      </c>
      <c r="AE17" s="87"/>
      <c r="AF17" s="87"/>
      <c r="AG17" s="86" t="e">
        <f t="shared" si="7"/>
        <v>#DIV/0!</v>
      </c>
      <c r="AH17" s="87"/>
      <c r="AI17" s="87"/>
      <c r="AJ17" s="86" t="e">
        <f t="shared" si="8"/>
        <v>#DIV/0!</v>
      </c>
      <c r="AK17" s="87"/>
      <c r="AL17" s="87"/>
      <c r="AM17" s="86" t="e">
        <f t="shared" si="9"/>
        <v>#DIV/0!</v>
      </c>
      <c r="AN17" s="87"/>
      <c r="AO17" s="87"/>
      <c r="AP17" s="86" t="e">
        <f t="shared" si="10"/>
        <v>#DIV/0!</v>
      </c>
      <c r="AQ17" s="87"/>
      <c r="AR17" s="87"/>
      <c r="AS17" s="87" t="e">
        <f t="shared" si="11"/>
        <v>#DIV/0!</v>
      </c>
      <c r="AT17" s="87">
        <f t="shared" si="12"/>
        <v>1</v>
      </c>
      <c r="AU17" s="87">
        <f t="shared" si="12"/>
        <v>0</v>
      </c>
      <c r="AV17" s="86">
        <f t="shared" si="13"/>
        <v>0</v>
      </c>
      <c r="AW17" s="87">
        <f t="shared" si="14"/>
        <v>0</v>
      </c>
    </row>
    <row r="18" spans="1:49" s="81" customFormat="1" ht="25.5" x14ac:dyDescent="0.2">
      <c r="A18" s="163"/>
      <c r="B18" s="30" t="s">
        <v>227</v>
      </c>
      <c r="C18" s="23" t="s">
        <v>228</v>
      </c>
      <c r="D18" s="24" t="s">
        <v>229</v>
      </c>
      <c r="E18" s="20" t="s">
        <v>138</v>
      </c>
      <c r="F18" s="20" t="s">
        <v>199</v>
      </c>
      <c r="G18" s="3">
        <v>44562</v>
      </c>
      <c r="H18" s="17">
        <v>44681</v>
      </c>
      <c r="I18" s="44">
        <v>0.09</v>
      </c>
      <c r="J18" s="87"/>
      <c r="K18" s="87"/>
      <c r="L18" s="86" t="e">
        <f t="shared" si="0"/>
        <v>#DIV/0!</v>
      </c>
      <c r="M18" s="87"/>
      <c r="N18" s="87"/>
      <c r="O18" s="86" t="e">
        <f t="shared" si="1"/>
        <v>#DIV/0!</v>
      </c>
      <c r="P18" s="87">
        <v>1</v>
      </c>
      <c r="Q18" s="87"/>
      <c r="R18" s="87">
        <f t="shared" si="2"/>
        <v>0</v>
      </c>
      <c r="S18" s="87">
        <v>1</v>
      </c>
      <c r="T18" s="87"/>
      <c r="U18" s="86">
        <f t="shared" si="3"/>
        <v>0</v>
      </c>
      <c r="V18" s="87"/>
      <c r="W18" s="87"/>
      <c r="X18" s="86" t="e">
        <f t="shared" si="4"/>
        <v>#DIV/0!</v>
      </c>
      <c r="Y18" s="87"/>
      <c r="Z18" s="87"/>
      <c r="AA18" s="86" t="e">
        <f t="shared" si="5"/>
        <v>#DIV/0!</v>
      </c>
      <c r="AB18" s="87"/>
      <c r="AC18" s="87"/>
      <c r="AD18" s="86" t="e">
        <f t="shared" si="6"/>
        <v>#DIV/0!</v>
      </c>
      <c r="AE18" s="87"/>
      <c r="AF18" s="87"/>
      <c r="AG18" s="86" t="e">
        <f t="shared" si="7"/>
        <v>#DIV/0!</v>
      </c>
      <c r="AH18" s="87"/>
      <c r="AI18" s="87"/>
      <c r="AJ18" s="86" t="e">
        <f t="shared" si="8"/>
        <v>#DIV/0!</v>
      </c>
      <c r="AK18" s="87"/>
      <c r="AL18" s="87"/>
      <c r="AM18" s="86" t="e">
        <f t="shared" si="9"/>
        <v>#DIV/0!</v>
      </c>
      <c r="AN18" s="87"/>
      <c r="AO18" s="87"/>
      <c r="AP18" s="86" t="e">
        <f t="shared" si="10"/>
        <v>#DIV/0!</v>
      </c>
      <c r="AQ18" s="87"/>
      <c r="AR18" s="87"/>
      <c r="AS18" s="87" t="e">
        <f t="shared" si="11"/>
        <v>#DIV/0!</v>
      </c>
      <c r="AT18" s="87">
        <f t="shared" si="12"/>
        <v>2</v>
      </c>
      <c r="AU18" s="87">
        <f t="shared" si="12"/>
        <v>0</v>
      </c>
      <c r="AV18" s="86">
        <f t="shared" si="13"/>
        <v>0</v>
      </c>
      <c r="AW18" s="87">
        <f t="shared" si="14"/>
        <v>0</v>
      </c>
    </row>
    <row r="19" spans="1:49" s="81" customFormat="1" ht="63.75" x14ac:dyDescent="0.2">
      <c r="A19" s="20" t="s">
        <v>230</v>
      </c>
      <c r="B19" s="29" t="s">
        <v>231</v>
      </c>
      <c r="C19" s="24" t="s">
        <v>232</v>
      </c>
      <c r="D19" s="24" t="s">
        <v>233</v>
      </c>
      <c r="E19" s="20" t="s">
        <v>50</v>
      </c>
      <c r="F19" s="20" t="s">
        <v>367</v>
      </c>
      <c r="G19" s="3">
        <v>44620</v>
      </c>
      <c r="H19" s="3">
        <v>44803</v>
      </c>
      <c r="I19" s="44">
        <v>0.04</v>
      </c>
      <c r="J19" s="87"/>
      <c r="K19" s="87"/>
      <c r="L19" s="86" t="e">
        <f t="shared" si="0"/>
        <v>#DIV/0!</v>
      </c>
      <c r="M19" s="87">
        <v>1</v>
      </c>
      <c r="N19" s="87"/>
      <c r="O19" s="86">
        <f t="shared" si="1"/>
        <v>0</v>
      </c>
      <c r="P19" s="87"/>
      <c r="Q19" s="87"/>
      <c r="R19" s="87" t="e">
        <f t="shared" si="2"/>
        <v>#DIV/0!</v>
      </c>
      <c r="S19" s="87"/>
      <c r="T19" s="87"/>
      <c r="U19" s="86" t="e">
        <f t="shared" si="3"/>
        <v>#DIV/0!</v>
      </c>
      <c r="V19" s="87"/>
      <c r="W19" s="87"/>
      <c r="X19" s="86" t="e">
        <f t="shared" si="4"/>
        <v>#DIV/0!</v>
      </c>
      <c r="Y19" s="87"/>
      <c r="Z19" s="87"/>
      <c r="AA19" s="86" t="e">
        <f t="shared" si="5"/>
        <v>#DIV/0!</v>
      </c>
      <c r="AB19" s="87"/>
      <c r="AC19" s="87"/>
      <c r="AD19" s="86" t="e">
        <f t="shared" si="6"/>
        <v>#DIV/0!</v>
      </c>
      <c r="AE19" s="87">
        <v>1</v>
      </c>
      <c r="AF19" s="87"/>
      <c r="AG19" s="86">
        <f t="shared" si="7"/>
        <v>0</v>
      </c>
      <c r="AH19" s="87"/>
      <c r="AI19" s="87"/>
      <c r="AJ19" s="86" t="e">
        <f t="shared" si="8"/>
        <v>#DIV/0!</v>
      </c>
      <c r="AK19" s="87"/>
      <c r="AL19" s="87"/>
      <c r="AM19" s="86" t="e">
        <f t="shared" si="9"/>
        <v>#DIV/0!</v>
      </c>
      <c r="AN19" s="87"/>
      <c r="AO19" s="87"/>
      <c r="AP19" s="86" t="e">
        <f t="shared" si="10"/>
        <v>#DIV/0!</v>
      </c>
      <c r="AQ19" s="87"/>
      <c r="AR19" s="87"/>
      <c r="AS19" s="87" t="e">
        <f t="shared" si="11"/>
        <v>#DIV/0!</v>
      </c>
      <c r="AT19" s="87">
        <f t="shared" si="12"/>
        <v>2</v>
      </c>
      <c r="AU19" s="87">
        <f t="shared" si="12"/>
        <v>0</v>
      </c>
      <c r="AV19" s="86">
        <f t="shared" si="13"/>
        <v>0</v>
      </c>
      <c r="AW19" s="87">
        <f t="shared" si="14"/>
        <v>0</v>
      </c>
    </row>
  </sheetData>
  <mergeCells count="22">
    <mergeCell ref="A13:A18"/>
    <mergeCell ref="M2:O3"/>
    <mergeCell ref="A6:A8"/>
    <mergeCell ref="B4:C4"/>
    <mergeCell ref="I2:I3"/>
    <mergeCell ref="J2:L3"/>
    <mergeCell ref="AU1:AW1"/>
    <mergeCell ref="B1:AT1"/>
    <mergeCell ref="A2:H3"/>
    <mergeCell ref="A10:A12"/>
    <mergeCell ref="P2:R3"/>
    <mergeCell ref="S2:U3"/>
    <mergeCell ref="V2:X3"/>
    <mergeCell ref="Y2:AA3"/>
    <mergeCell ref="AB2:AD3"/>
    <mergeCell ref="AE2:AG3"/>
    <mergeCell ref="AH2:AJ3"/>
    <mergeCell ref="AK2:AM3"/>
    <mergeCell ref="AN2:AP3"/>
    <mergeCell ref="AQ2:AS3"/>
    <mergeCell ref="AT2:AV3"/>
    <mergeCell ref="AW2:AW3"/>
  </mergeCells>
  <pageMargins left="0.7" right="0.7" top="0.75" bottom="0.75" header="0.3" footer="0.3"/>
  <pageSetup orientation="portrait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W27"/>
  <sheetViews>
    <sheetView tabSelected="1" topLeftCell="A23" zoomScale="115" zoomScaleNormal="115" workbookViewId="0">
      <selection activeCell="D26" sqref="D26"/>
    </sheetView>
  </sheetViews>
  <sheetFormatPr baseColWidth="10" defaultColWidth="9.33203125" defaultRowHeight="12.75" x14ac:dyDescent="0.2"/>
  <cols>
    <col min="1" max="1" width="25.83203125" style="81" customWidth="1"/>
    <col min="2" max="2" width="8.5" style="95" customWidth="1"/>
    <col min="3" max="3" width="41.83203125" style="81" customWidth="1"/>
    <col min="4" max="4" width="42.83203125" style="81" customWidth="1"/>
    <col min="5" max="5" width="53.6640625" style="81" customWidth="1"/>
    <col min="6" max="6" width="40" style="81" customWidth="1"/>
    <col min="7" max="7" width="11.83203125" style="81" customWidth="1"/>
    <col min="8" max="8" width="13.83203125" style="81" customWidth="1"/>
    <col min="9" max="9" width="15.33203125" style="81" customWidth="1"/>
    <col min="10" max="45" width="9.33203125" style="81" customWidth="1"/>
    <col min="46" max="46" width="9.33203125" style="143"/>
    <col min="47" max="16384" width="9.33203125" style="81"/>
  </cols>
  <sheetData>
    <row r="1" spans="1:49" ht="33" customHeight="1" x14ac:dyDescent="0.2">
      <c r="B1" s="258" t="s">
        <v>366</v>
      </c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259"/>
      <c r="AF1" s="259"/>
      <c r="AG1" s="259"/>
      <c r="AH1" s="259"/>
      <c r="AI1" s="259"/>
      <c r="AJ1" s="259"/>
      <c r="AK1" s="259"/>
      <c r="AL1" s="259"/>
      <c r="AM1" s="259"/>
      <c r="AN1" s="259"/>
      <c r="AO1" s="259"/>
      <c r="AP1" s="259"/>
      <c r="AQ1" s="259"/>
      <c r="AR1" s="259"/>
      <c r="AS1" s="259"/>
      <c r="AT1" s="259"/>
      <c r="AU1" s="256"/>
      <c r="AV1" s="256"/>
      <c r="AW1" s="256"/>
    </row>
    <row r="2" spans="1:49" ht="57" customHeight="1" x14ac:dyDescent="0.2">
      <c r="A2" s="96" t="s">
        <v>73</v>
      </c>
      <c r="B2" s="176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G2" s="177"/>
      <c r="AH2" s="177"/>
      <c r="AI2" s="177"/>
      <c r="AJ2" s="177"/>
      <c r="AK2" s="177"/>
      <c r="AL2" s="177"/>
      <c r="AM2" s="177"/>
      <c r="AN2" s="177"/>
      <c r="AO2" s="177"/>
      <c r="AP2" s="177"/>
      <c r="AQ2" s="177"/>
      <c r="AR2" s="177"/>
      <c r="AS2" s="177"/>
      <c r="AT2" s="177"/>
      <c r="AU2" s="257"/>
      <c r="AV2" s="257"/>
      <c r="AW2" s="257"/>
    </row>
    <row r="3" spans="1:49" ht="14.25" customHeight="1" x14ac:dyDescent="0.2">
      <c r="A3" s="260" t="s">
        <v>235</v>
      </c>
      <c r="B3" s="261"/>
      <c r="C3" s="261"/>
      <c r="D3" s="261"/>
      <c r="E3" s="261"/>
      <c r="F3" s="261"/>
      <c r="G3" s="261"/>
      <c r="H3" s="262"/>
      <c r="I3" s="208" t="s">
        <v>6</v>
      </c>
      <c r="J3" s="205" t="s">
        <v>7</v>
      </c>
      <c r="K3" s="205"/>
      <c r="L3" s="205"/>
      <c r="M3" s="205" t="s">
        <v>8</v>
      </c>
      <c r="N3" s="205"/>
      <c r="O3" s="205"/>
      <c r="P3" s="205" t="s">
        <v>9</v>
      </c>
      <c r="Q3" s="205"/>
      <c r="R3" s="205"/>
      <c r="S3" s="205" t="s">
        <v>10</v>
      </c>
      <c r="T3" s="205"/>
      <c r="U3" s="205"/>
      <c r="V3" s="205" t="s">
        <v>11</v>
      </c>
      <c r="W3" s="205"/>
      <c r="X3" s="205"/>
      <c r="Y3" s="205" t="s">
        <v>12</v>
      </c>
      <c r="Z3" s="205"/>
      <c r="AA3" s="205"/>
      <c r="AB3" s="205" t="s">
        <v>13</v>
      </c>
      <c r="AC3" s="205"/>
      <c r="AD3" s="205"/>
      <c r="AE3" s="205" t="s">
        <v>14</v>
      </c>
      <c r="AF3" s="205"/>
      <c r="AG3" s="205"/>
      <c r="AH3" s="205" t="s">
        <v>15</v>
      </c>
      <c r="AI3" s="205"/>
      <c r="AJ3" s="205"/>
      <c r="AK3" s="205" t="s">
        <v>16</v>
      </c>
      <c r="AL3" s="205"/>
      <c r="AM3" s="205"/>
      <c r="AN3" s="205" t="s">
        <v>17</v>
      </c>
      <c r="AO3" s="205"/>
      <c r="AP3" s="205"/>
      <c r="AQ3" s="205" t="s">
        <v>18</v>
      </c>
      <c r="AR3" s="205"/>
      <c r="AS3" s="205"/>
      <c r="AT3" s="205" t="s">
        <v>19</v>
      </c>
      <c r="AU3" s="205"/>
      <c r="AV3" s="205"/>
      <c r="AW3" s="208" t="s">
        <v>20</v>
      </c>
    </row>
    <row r="4" spans="1:49" ht="11.25" customHeight="1" x14ac:dyDescent="0.2">
      <c r="A4" s="263"/>
      <c r="B4" s="261"/>
      <c r="C4" s="261"/>
      <c r="D4" s="261"/>
      <c r="E4" s="261"/>
      <c r="F4" s="261"/>
      <c r="G4" s="261"/>
      <c r="H4" s="262"/>
      <c r="I4" s="208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8"/>
    </row>
    <row r="5" spans="1:49" ht="65.25" customHeight="1" x14ac:dyDescent="0.2">
      <c r="A5" s="22" t="s">
        <v>21</v>
      </c>
      <c r="B5" s="264" t="s">
        <v>22</v>
      </c>
      <c r="C5" s="264"/>
      <c r="D5" s="57" t="s">
        <v>23</v>
      </c>
      <c r="E5" s="57" t="s">
        <v>24</v>
      </c>
      <c r="F5" s="57" t="s">
        <v>25</v>
      </c>
      <c r="G5" s="57" t="s">
        <v>26</v>
      </c>
      <c r="H5" s="57" t="s">
        <v>386</v>
      </c>
      <c r="I5" s="82">
        <f>SUM(I6:I27)</f>
        <v>1.0000000000000004</v>
      </c>
      <c r="J5" s="83" t="s">
        <v>27</v>
      </c>
      <c r="K5" s="83" t="s">
        <v>28</v>
      </c>
      <c r="L5" s="84" t="s">
        <v>29</v>
      </c>
      <c r="M5" s="83" t="s">
        <v>27</v>
      </c>
      <c r="N5" s="83" t="s">
        <v>28</v>
      </c>
      <c r="O5" s="84" t="s">
        <v>29</v>
      </c>
      <c r="P5" s="83" t="s">
        <v>27</v>
      </c>
      <c r="Q5" s="83" t="s">
        <v>28</v>
      </c>
      <c r="R5" s="84" t="s">
        <v>29</v>
      </c>
      <c r="S5" s="83" t="s">
        <v>27</v>
      </c>
      <c r="T5" s="83" t="s">
        <v>28</v>
      </c>
      <c r="U5" s="84" t="s">
        <v>29</v>
      </c>
      <c r="V5" s="83" t="s">
        <v>27</v>
      </c>
      <c r="W5" s="83" t="s">
        <v>28</v>
      </c>
      <c r="X5" s="84" t="s">
        <v>29</v>
      </c>
      <c r="Y5" s="83" t="s">
        <v>27</v>
      </c>
      <c r="Z5" s="83" t="s">
        <v>28</v>
      </c>
      <c r="AA5" s="84" t="s">
        <v>29</v>
      </c>
      <c r="AB5" s="83" t="s">
        <v>27</v>
      </c>
      <c r="AC5" s="83" t="s">
        <v>28</v>
      </c>
      <c r="AD5" s="84" t="s">
        <v>29</v>
      </c>
      <c r="AE5" s="83" t="s">
        <v>27</v>
      </c>
      <c r="AF5" s="83" t="s">
        <v>28</v>
      </c>
      <c r="AG5" s="84" t="s">
        <v>29</v>
      </c>
      <c r="AH5" s="83" t="s">
        <v>27</v>
      </c>
      <c r="AI5" s="83" t="s">
        <v>28</v>
      </c>
      <c r="AJ5" s="84" t="s">
        <v>29</v>
      </c>
      <c r="AK5" s="83" t="s">
        <v>27</v>
      </c>
      <c r="AL5" s="83" t="s">
        <v>28</v>
      </c>
      <c r="AM5" s="84" t="s">
        <v>29</v>
      </c>
      <c r="AN5" s="83" t="s">
        <v>27</v>
      </c>
      <c r="AO5" s="83" t="s">
        <v>28</v>
      </c>
      <c r="AP5" s="84" t="s">
        <v>29</v>
      </c>
      <c r="AQ5" s="83" t="s">
        <v>27</v>
      </c>
      <c r="AR5" s="83" t="s">
        <v>28</v>
      </c>
      <c r="AS5" s="84" t="s">
        <v>29</v>
      </c>
      <c r="AT5" s="142" t="s">
        <v>27</v>
      </c>
      <c r="AU5" s="83" t="s">
        <v>28</v>
      </c>
      <c r="AV5" s="84" t="s">
        <v>29</v>
      </c>
      <c r="AW5" s="85">
        <f>SUM(AW6:AW9)</f>
        <v>0</v>
      </c>
    </row>
    <row r="6" spans="1:49" ht="71.25" customHeight="1" x14ac:dyDescent="0.2">
      <c r="A6" s="191" t="s">
        <v>236</v>
      </c>
      <c r="B6" s="55" t="s">
        <v>237</v>
      </c>
      <c r="C6" s="24" t="s">
        <v>354</v>
      </c>
      <c r="D6" s="24" t="s">
        <v>355</v>
      </c>
      <c r="E6" s="20" t="s">
        <v>238</v>
      </c>
      <c r="F6" s="20" t="s">
        <v>32</v>
      </c>
      <c r="G6" s="3">
        <v>44652</v>
      </c>
      <c r="H6" s="3">
        <v>44865</v>
      </c>
      <c r="I6" s="86">
        <v>0.04</v>
      </c>
      <c r="J6" s="87">
        <v>0</v>
      </c>
      <c r="K6" s="87"/>
      <c r="L6" s="86" t="e">
        <f>+K6/J6</f>
        <v>#DIV/0!</v>
      </c>
      <c r="M6" s="87"/>
      <c r="N6" s="87"/>
      <c r="O6" s="86" t="e">
        <f>+N6/M6</f>
        <v>#DIV/0!</v>
      </c>
      <c r="P6" s="87">
        <v>1</v>
      </c>
      <c r="Q6" s="87"/>
      <c r="R6" s="87">
        <f>+Q6/P6</f>
        <v>0</v>
      </c>
      <c r="S6" s="87">
        <v>0</v>
      </c>
      <c r="T6" s="87"/>
      <c r="U6" s="86" t="e">
        <f>+T6/S6</f>
        <v>#DIV/0!</v>
      </c>
      <c r="V6" s="87"/>
      <c r="W6" s="87"/>
      <c r="X6" s="86" t="e">
        <f>+W6/V6</f>
        <v>#DIV/0!</v>
      </c>
      <c r="Y6" s="87">
        <v>1</v>
      </c>
      <c r="Z6" s="87"/>
      <c r="AA6" s="86">
        <f>+Z6/Y6</f>
        <v>0</v>
      </c>
      <c r="AB6" s="87"/>
      <c r="AC6" s="87"/>
      <c r="AD6" s="86" t="e">
        <f>+AC6/AB6</f>
        <v>#DIV/0!</v>
      </c>
      <c r="AE6" s="87"/>
      <c r="AF6" s="87"/>
      <c r="AG6" s="86" t="e">
        <f>+AF6/AE6</f>
        <v>#DIV/0!</v>
      </c>
      <c r="AH6" s="87">
        <v>1</v>
      </c>
      <c r="AI6" s="87"/>
      <c r="AJ6" s="86">
        <f>+AI6/AH6</f>
        <v>0</v>
      </c>
      <c r="AK6" s="87"/>
      <c r="AL6" s="87"/>
      <c r="AM6" s="86" t="e">
        <f>+AL6/AK6</f>
        <v>#DIV/0!</v>
      </c>
      <c r="AN6" s="87"/>
      <c r="AO6" s="87"/>
      <c r="AP6" s="86" t="e">
        <f>+AO6/AN6</f>
        <v>#DIV/0!</v>
      </c>
      <c r="AQ6" s="87"/>
      <c r="AR6" s="87"/>
      <c r="AS6" s="87" t="e">
        <f>+AR6/AQ6</f>
        <v>#DIV/0!</v>
      </c>
      <c r="AT6" s="92">
        <f>J6+M6+P6+S6+V6+Y6+AB6+AE6+AH6+AK6+AN6+AQ6</f>
        <v>3</v>
      </c>
      <c r="AU6" s="87">
        <f>K6+N6+Q6+T6+W6+Z6+AC6+AF6+AI6+AL6+AO6+AR6</f>
        <v>0</v>
      </c>
      <c r="AV6" s="86">
        <f>+AU6/AT6</f>
        <v>0</v>
      </c>
      <c r="AW6" s="87">
        <f>+AV6*I6</f>
        <v>0</v>
      </c>
    </row>
    <row r="7" spans="1:49" x14ac:dyDescent="0.2">
      <c r="A7" s="191"/>
      <c r="B7" s="55" t="s">
        <v>239</v>
      </c>
      <c r="C7" s="24" t="s">
        <v>356</v>
      </c>
      <c r="D7" s="24" t="s">
        <v>357</v>
      </c>
      <c r="E7" s="20" t="s">
        <v>33</v>
      </c>
      <c r="F7" s="155" t="s">
        <v>256</v>
      </c>
      <c r="G7" s="3">
        <v>44621</v>
      </c>
      <c r="H7" s="3">
        <v>44742</v>
      </c>
      <c r="I7" s="86">
        <v>0.06</v>
      </c>
      <c r="J7" s="87"/>
      <c r="K7" s="87"/>
      <c r="L7" s="86" t="e">
        <f t="shared" ref="L7:L27" si="0">+K7/J7</f>
        <v>#DIV/0!</v>
      </c>
      <c r="M7" s="87"/>
      <c r="N7" s="87"/>
      <c r="O7" s="86" t="e">
        <f t="shared" ref="O7:O27" si="1">+N7/M7</f>
        <v>#DIV/0!</v>
      </c>
      <c r="P7" s="87">
        <v>1</v>
      </c>
      <c r="Q7" s="87"/>
      <c r="R7" s="87">
        <f t="shared" ref="R7:R27" si="2">+Q7/P7</f>
        <v>0</v>
      </c>
      <c r="S7" s="87"/>
      <c r="T7" s="87"/>
      <c r="U7" s="86" t="e">
        <f t="shared" ref="U7:U27" si="3">+T7/S7</f>
        <v>#DIV/0!</v>
      </c>
      <c r="V7" s="87"/>
      <c r="W7" s="87"/>
      <c r="X7" s="86" t="e">
        <f t="shared" ref="X7:X27" si="4">+W7/V7</f>
        <v>#DIV/0!</v>
      </c>
      <c r="Y7" s="87">
        <v>1</v>
      </c>
      <c r="Z7" s="87"/>
      <c r="AA7" s="86">
        <f t="shared" ref="AA7:AA27" si="5">+Z7/Y7</f>
        <v>0</v>
      </c>
      <c r="AB7" s="87"/>
      <c r="AC7" s="87"/>
      <c r="AD7" s="86" t="e">
        <f t="shared" ref="AD7:AD27" si="6">+AC7/AB7</f>
        <v>#DIV/0!</v>
      </c>
      <c r="AE7" s="87"/>
      <c r="AF7" s="87"/>
      <c r="AG7" s="86" t="e">
        <f t="shared" ref="AG7:AG27" si="7">+AF7/AE7</f>
        <v>#DIV/0!</v>
      </c>
      <c r="AH7" s="87"/>
      <c r="AI7" s="87"/>
      <c r="AJ7" s="86" t="e">
        <f t="shared" ref="AJ7:AJ27" si="8">+AI7/AH7</f>
        <v>#DIV/0!</v>
      </c>
      <c r="AK7" s="87"/>
      <c r="AL7" s="87"/>
      <c r="AM7" s="86" t="e">
        <f t="shared" ref="AM7:AM27" si="9">+AL7/AK7</f>
        <v>#DIV/0!</v>
      </c>
      <c r="AN7" s="87"/>
      <c r="AO7" s="87"/>
      <c r="AP7" s="86" t="e">
        <f t="shared" ref="AP7:AP27" si="10">+AO7/AN7</f>
        <v>#DIV/0!</v>
      </c>
      <c r="AQ7" s="87"/>
      <c r="AR7" s="87"/>
      <c r="AS7" s="87" t="e">
        <f t="shared" ref="AS7:AS27" si="11">+AR7/AQ7</f>
        <v>#DIV/0!</v>
      </c>
      <c r="AT7" s="92">
        <f t="shared" ref="AT7:AU27" si="12">J7+M7+P7+S7+V7+Y7+AB7+AE7+AH7+AK7+AN7+AQ7</f>
        <v>2</v>
      </c>
      <c r="AU7" s="87">
        <f t="shared" si="12"/>
        <v>0</v>
      </c>
      <c r="AV7" s="86">
        <f t="shared" ref="AV7:AV27" si="13">+AU7/AT7</f>
        <v>0</v>
      </c>
      <c r="AW7" s="87">
        <f t="shared" ref="AW7:AW27" si="14">+AV7*I7</f>
        <v>0</v>
      </c>
    </row>
    <row r="8" spans="1:49" ht="25.5" x14ac:dyDescent="0.2">
      <c r="A8" s="191"/>
      <c r="B8" s="55" t="s">
        <v>240</v>
      </c>
      <c r="C8" s="24" t="s">
        <v>241</v>
      </c>
      <c r="D8" s="24" t="s">
        <v>242</v>
      </c>
      <c r="E8" s="20" t="s">
        <v>33</v>
      </c>
      <c r="F8" s="20" t="s">
        <v>243</v>
      </c>
      <c r="G8" s="3">
        <v>44713</v>
      </c>
      <c r="H8" s="3">
        <v>44864</v>
      </c>
      <c r="I8" s="86">
        <v>0.04</v>
      </c>
      <c r="J8" s="87"/>
      <c r="K8" s="87"/>
      <c r="L8" s="86" t="e">
        <f t="shared" si="0"/>
        <v>#DIV/0!</v>
      </c>
      <c r="M8" s="87"/>
      <c r="N8" s="87"/>
      <c r="O8" s="86" t="e">
        <f t="shared" si="1"/>
        <v>#DIV/0!</v>
      </c>
      <c r="P8" s="87"/>
      <c r="Q8" s="87"/>
      <c r="R8" s="87" t="e">
        <f t="shared" si="2"/>
        <v>#DIV/0!</v>
      </c>
      <c r="S8" s="87"/>
      <c r="T8" s="87"/>
      <c r="U8" s="86" t="e">
        <f t="shared" si="3"/>
        <v>#DIV/0!</v>
      </c>
      <c r="V8" s="87"/>
      <c r="W8" s="87"/>
      <c r="X8" s="86" t="e">
        <f t="shared" si="4"/>
        <v>#DIV/0!</v>
      </c>
      <c r="Y8" s="87">
        <v>1</v>
      </c>
      <c r="Z8" s="87"/>
      <c r="AA8" s="86">
        <f t="shared" si="5"/>
        <v>0</v>
      </c>
      <c r="AB8" s="87"/>
      <c r="AC8" s="87"/>
      <c r="AD8" s="86" t="e">
        <f t="shared" si="6"/>
        <v>#DIV/0!</v>
      </c>
      <c r="AE8" s="87">
        <v>1</v>
      </c>
      <c r="AF8" s="87"/>
      <c r="AG8" s="86">
        <f t="shared" si="7"/>
        <v>0</v>
      </c>
      <c r="AH8" s="87"/>
      <c r="AI8" s="87"/>
      <c r="AJ8" s="86" t="e">
        <f t="shared" si="8"/>
        <v>#DIV/0!</v>
      </c>
      <c r="AK8" s="87">
        <v>1</v>
      </c>
      <c r="AL8" s="87"/>
      <c r="AM8" s="86">
        <f t="shared" si="9"/>
        <v>0</v>
      </c>
      <c r="AN8" s="87"/>
      <c r="AO8" s="87"/>
      <c r="AP8" s="86" t="e">
        <f t="shared" si="10"/>
        <v>#DIV/0!</v>
      </c>
      <c r="AQ8" s="87"/>
      <c r="AR8" s="87"/>
      <c r="AS8" s="87" t="e">
        <f t="shared" si="11"/>
        <v>#DIV/0!</v>
      </c>
      <c r="AT8" s="92">
        <f t="shared" si="12"/>
        <v>3</v>
      </c>
      <c r="AU8" s="87">
        <f t="shared" si="12"/>
        <v>0</v>
      </c>
      <c r="AV8" s="86">
        <f t="shared" si="13"/>
        <v>0</v>
      </c>
      <c r="AW8" s="87">
        <f t="shared" si="14"/>
        <v>0</v>
      </c>
    </row>
    <row r="9" spans="1:49" ht="25.5" x14ac:dyDescent="0.2">
      <c r="A9" s="191"/>
      <c r="B9" s="55" t="s">
        <v>244</v>
      </c>
      <c r="C9" s="24" t="s">
        <v>245</v>
      </c>
      <c r="D9" s="24" t="s">
        <v>368</v>
      </c>
      <c r="E9" s="20" t="s">
        <v>33</v>
      </c>
      <c r="F9" s="20" t="s">
        <v>243</v>
      </c>
      <c r="G9" s="3">
        <v>44866</v>
      </c>
      <c r="H9" s="3">
        <v>44895</v>
      </c>
      <c r="I9" s="86">
        <v>0.04</v>
      </c>
      <c r="J9" s="87"/>
      <c r="K9" s="87"/>
      <c r="L9" s="86" t="e">
        <f t="shared" si="0"/>
        <v>#DIV/0!</v>
      </c>
      <c r="M9" s="87"/>
      <c r="N9" s="87"/>
      <c r="O9" s="86" t="e">
        <f t="shared" si="1"/>
        <v>#DIV/0!</v>
      </c>
      <c r="P9" s="87"/>
      <c r="Q9" s="87"/>
      <c r="R9" s="87" t="e">
        <f t="shared" si="2"/>
        <v>#DIV/0!</v>
      </c>
      <c r="S9" s="87"/>
      <c r="T9" s="87"/>
      <c r="U9" s="86" t="e">
        <f t="shared" si="3"/>
        <v>#DIV/0!</v>
      </c>
      <c r="V9" s="87"/>
      <c r="W9" s="87"/>
      <c r="X9" s="86" t="e">
        <f t="shared" si="4"/>
        <v>#DIV/0!</v>
      </c>
      <c r="Y9" s="87"/>
      <c r="Z9" s="87"/>
      <c r="AA9" s="86" t="e">
        <f t="shared" si="5"/>
        <v>#DIV/0!</v>
      </c>
      <c r="AB9" s="87"/>
      <c r="AC9" s="87"/>
      <c r="AD9" s="86" t="e">
        <f t="shared" si="6"/>
        <v>#DIV/0!</v>
      </c>
      <c r="AE9" s="87"/>
      <c r="AF9" s="87"/>
      <c r="AG9" s="86" t="e">
        <f t="shared" si="7"/>
        <v>#DIV/0!</v>
      </c>
      <c r="AH9" s="87"/>
      <c r="AI9" s="87"/>
      <c r="AJ9" s="86" t="e">
        <f t="shared" si="8"/>
        <v>#DIV/0!</v>
      </c>
      <c r="AK9" s="87"/>
      <c r="AL9" s="87"/>
      <c r="AM9" s="86" t="e">
        <f t="shared" si="9"/>
        <v>#DIV/0!</v>
      </c>
      <c r="AN9" s="87">
        <v>1</v>
      </c>
      <c r="AO9" s="87"/>
      <c r="AP9" s="86">
        <f t="shared" si="10"/>
        <v>0</v>
      </c>
      <c r="AQ9" s="87"/>
      <c r="AR9" s="87"/>
      <c r="AS9" s="87" t="e">
        <f t="shared" si="11"/>
        <v>#DIV/0!</v>
      </c>
      <c r="AT9" s="92">
        <f t="shared" si="12"/>
        <v>1</v>
      </c>
      <c r="AU9" s="87">
        <f t="shared" si="12"/>
        <v>0</v>
      </c>
      <c r="AV9" s="86">
        <f t="shared" si="13"/>
        <v>0</v>
      </c>
      <c r="AW9" s="87">
        <f t="shared" si="14"/>
        <v>0</v>
      </c>
    </row>
    <row r="10" spans="1:49" ht="63.75" x14ac:dyDescent="0.2">
      <c r="A10" s="191"/>
      <c r="B10" s="64" t="s">
        <v>246</v>
      </c>
      <c r="C10" s="39" t="s">
        <v>358</v>
      </c>
      <c r="D10" s="39" t="s">
        <v>369</v>
      </c>
      <c r="E10" s="40" t="s">
        <v>138</v>
      </c>
      <c r="F10" s="65" t="s">
        <v>55</v>
      </c>
      <c r="G10" s="97">
        <v>44593</v>
      </c>
      <c r="H10" s="97">
        <v>44620</v>
      </c>
      <c r="I10" s="88">
        <v>0.03</v>
      </c>
      <c r="J10" s="94"/>
      <c r="K10" s="46"/>
      <c r="L10" s="86" t="e">
        <f t="shared" si="0"/>
        <v>#DIV/0!</v>
      </c>
      <c r="M10" s="90">
        <v>1</v>
      </c>
      <c r="N10" s="90"/>
      <c r="O10" s="86">
        <f t="shared" si="1"/>
        <v>0</v>
      </c>
      <c r="P10" s="90"/>
      <c r="Q10" s="90"/>
      <c r="R10" s="87" t="e">
        <f t="shared" si="2"/>
        <v>#DIV/0!</v>
      </c>
      <c r="S10" s="90"/>
      <c r="T10" s="90"/>
      <c r="U10" s="86" t="e">
        <f t="shared" si="3"/>
        <v>#DIV/0!</v>
      </c>
      <c r="V10" s="90"/>
      <c r="W10" s="90"/>
      <c r="X10" s="86" t="e">
        <f t="shared" si="4"/>
        <v>#DIV/0!</v>
      </c>
      <c r="Y10" s="90"/>
      <c r="Z10" s="90"/>
      <c r="AA10" s="86" t="e">
        <f t="shared" si="5"/>
        <v>#DIV/0!</v>
      </c>
      <c r="AB10" s="90"/>
      <c r="AC10" s="90"/>
      <c r="AD10" s="86" t="e">
        <f t="shared" si="6"/>
        <v>#DIV/0!</v>
      </c>
      <c r="AE10" s="90"/>
      <c r="AF10" s="90"/>
      <c r="AG10" s="86" t="e">
        <f t="shared" si="7"/>
        <v>#DIV/0!</v>
      </c>
      <c r="AH10" s="90"/>
      <c r="AI10" s="90"/>
      <c r="AJ10" s="86" t="e">
        <f t="shared" si="8"/>
        <v>#DIV/0!</v>
      </c>
      <c r="AK10" s="90"/>
      <c r="AL10" s="90"/>
      <c r="AM10" s="86" t="e">
        <f t="shared" si="9"/>
        <v>#DIV/0!</v>
      </c>
      <c r="AN10" s="90"/>
      <c r="AO10" s="90"/>
      <c r="AP10" s="86" t="e">
        <f t="shared" si="10"/>
        <v>#DIV/0!</v>
      </c>
      <c r="AQ10" s="90"/>
      <c r="AR10" s="90"/>
      <c r="AS10" s="87" t="e">
        <f t="shared" si="11"/>
        <v>#DIV/0!</v>
      </c>
      <c r="AT10" s="92">
        <f t="shared" si="12"/>
        <v>1</v>
      </c>
      <c r="AU10" s="87">
        <f t="shared" si="12"/>
        <v>0</v>
      </c>
      <c r="AV10" s="86">
        <f t="shared" si="13"/>
        <v>0</v>
      </c>
      <c r="AW10" s="87">
        <f t="shared" si="14"/>
        <v>0</v>
      </c>
    </row>
    <row r="11" spans="1:49" ht="76.5" x14ac:dyDescent="0.2">
      <c r="A11" s="191"/>
      <c r="B11" s="64" t="s">
        <v>247</v>
      </c>
      <c r="C11" s="39" t="s">
        <v>387</v>
      </c>
      <c r="D11" s="39" t="s">
        <v>370</v>
      </c>
      <c r="E11" s="40" t="s">
        <v>138</v>
      </c>
      <c r="F11" s="65" t="s">
        <v>55</v>
      </c>
      <c r="G11" s="46">
        <v>44621</v>
      </c>
      <c r="H11" s="46">
        <v>44926</v>
      </c>
      <c r="I11" s="88">
        <v>0.04</v>
      </c>
      <c r="J11" s="94"/>
      <c r="K11" s="46"/>
      <c r="L11" s="86" t="e">
        <f t="shared" si="0"/>
        <v>#DIV/0!</v>
      </c>
      <c r="M11" s="90"/>
      <c r="N11" s="90"/>
      <c r="O11" s="86" t="e">
        <f t="shared" si="1"/>
        <v>#DIV/0!</v>
      </c>
      <c r="P11" s="90"/>
      <c r="Q11" s="90"/>
      <c r="R11" s="87" t="e">
        <f t="shared" si="2"/>
        <v>#DIV/0!</v>
      </c>
      <c r="S11" s="90">
        <v>1</v>
      </c>
      <c r="T11" s="90"/>
      <c r="U11" s="86">
        <f t="shared" si="3"/>
        <v>0</v>
      </c>
      <c r="V11" s="90"/>
      <c r="W11" s="90"/>
      <c r="X11" s="86" t="e">
        <f t="shared" si="4"/>
        <v>#DIV/0!</v>
      </c>
      <c r="Y11" s="90"/>
      <c r="Z11" s="90"/>
      <c r="AA11" s="86" t="e">
        <f t="shared" si="5"/>
        <v>#DIV/0!</v>
      </c>
      <c r="AB11" s="90"/>
      <c r="AC11" s="90"/>
      <c r="AD11" s="86" t="e">
        <f t="shared" si="6"/>
        <v>#DIV/0!</v>
      </c>
      <c r="AE11" s="90">
        <v>1</v>
      </c>
      <c r="AF11" s="90"/>
      <c r="AG11" s="86">
        <f t="shared" si="7"/>
        <v>0</v>
      </c>
      <c r="AH11" s="90"/>
      <c r="AI11" s="90"/>
      <c r="AJ11" s="86" t="e">
        <f t="shared" si="8"/>
        <v>#DIV/0!</v>
      </c>
      <c r="AK11" s="90"/>
      <c r="AL11" s="90"/>
      <c r="AM11" s="86" t="e">
        <f t="shared" si="9"/>
        <v>#DIV/0!</v>
      </c>
      <c r="AN11" s="90"/>
      <c r="AO11" s="90"/>
      <c r="AP11" s="86" t="e">
        <f t="shared" si="10"/>
        <v>#DIV/0!</v>
      </c>
      <c r="AQ11" s="90">
        <v>1</v>
      </c>
      <c r="AR11" s="90"/>
      <c r="AS11" s="87">
        <f t="shared" si="11"/>
        <v>0</v>
      </c>
      <c r="AT11" s="92">
        <f t="shared" si="12"/>
        <v>3</v>
      </c>
      <c r="AU11" s="87">
        <f t="shared" si="12"/>
        <v>0</v>
      </c>
      <c r="AV11" s="86">
        <f t="shared" si="13"/>
        <v>0</v>
      </c>
      <c r="AW11" s="87">
        <f t="shared" si="14"/>
        <v>0</v>
      </c>
    </row>
    <row r="12" spans="1:49" ht="72.75" customHeight="1" x14ac:dyDescent="0.2">
      <c r="A12" s="191"/>
      <c r="B12" s="64" t="s">
        <v>248</v>
      </c>
      <c r="C12" s="37" t="s">
        <v>249</v>
      </c>
      <c r="D12" s="144" t="s">
        <v>406</v>
      </c>
      <c r="E12" s="65" t="s">
        <v>250</v>
      </c>
      <c r="F12" s="65" t="s">
        <v>251</v>
      </c>
      <c r="G12" s="46">
        <v>44774</v>
      </c>
      <c r="H12" s="46">
        <v>44804</v>
      </c>
      <c r="I12" s="88">
        <v>0.03</v>
      </c>
      <c r="J12" s="94"/>
      <c r="K12" s="46"/>
      <c r="L12" s="86" t="e">
        <f t="shared" si="0"/>
        <v>#DIV/0!</v>
      </c>
      <c r="M12" s="90"/>
      <c r="N12" s="90"/>
      <c r="O12" s="86" t="e">
        <f t="shared" si="1"/>
        <v>#DIV/0!</v>
      </c>
      <c r="P12" s="90"/>
      <c r="Q12" s="90"/>
      <c r="R12" s="87" t="e">
        <f t="shared" si="2"/>
        <v>#DIV/0!</v>
      </c>
      <c r="S12" s="90"/>
      <c r="T12" s="90"/>
      <c r="U12" s="86" t="e">
        <f t="shared" si="3"/>
        <v>#DIV/0!</v>
      </c>
      <c r="V12" s="90"/>
      <c r="W12" s="90"/>
      <c r="X12" s="86" t="e">
        <f t="shared" si="4"/>
        <v>#DIV/0!</v>
      </c>
      <c r="Y12" s="90"/>
      <c r="Z12" s="90"/>
      <c r="AA12" s="86" t="e">
        <f t="shared" si="5"/>
        <v>#DIV/0!</v>
      </c>
      <c r="AB12" s="90"/>
      <c r="AC12" s="90"/>
      <c r="AD12" s="86" t="e">
        <f t="shared" si="6"/>
        <v>#DIV/0!</v>
      </c>
      <c r="AE12" s="90">
        <v>1</v>
      </c>
      <c r="AF12" s="90"/>
      <c r="AG12" s="86">
        <f t="shared" si="7"/>
        <v>0</v>
      </c>
      <c r="AH12" s="90"/>
      <c r="AI12" s="90"/>
      <c r="AJ12" s="86" t="e">
        <f t="shared" si="8"/>
        <v>#DIV/0!</v>
      </c>
      <c r="AK12" s="90"/>
      <c r="AL12" s="90"/>
      <c r="AM12" s="86" t="e">
        <f t="shared" si="9"/>
        <v>#DIV/0!</v>
      </c>
      <c r="AN12" s="90"/>
      <c r="AO12" s="90"/>
      <c r="AP12" s="86" t="e">
        <f t="shared" si="10"/>
        <v>#DIV/0!</v>
      </c>
      <c r="AQ12" s="90"/>
      <c r="AR12" s="90"/>
      <c r="AS12" s="87" t="e">
        <f t="shared" si="11"/>
        <v>#DIV/0!</v>
      </c>
      <c r="AT12" s="92">
        <f t="shared" si="12"/>
        <v>1</v>
      </c>
      <c r="AU12" s="87">
        <f t="shared" si="12"/>
        <v>0</v>
      </c>
      <c r="AV12" s="86">
        <f t="shared" si="13"/>
        <v>0</v>
      </c>
      <c r="AW12" s="87">
        <f t="shared" si="14"/>
        <v>0</v>
      </c>
    </row>
    <row r="13" spans="1:49" ht="38.25" x14ac:dyDescent="0.2">
      <c r="A13" s="65" t="s">
        <v>252</v>
      </c>
      <c r="B13" s="64" t="s">
        <v>253</v>
      </c>
      <c r="C13" s="39" t="s">
        <v>254</v>
      </c>
      <c r="D13" s="145" t="s">
        <v>255</v>
      </c>
      <c r="E13" s="40" t="s">
        <v>184</v>
      </c>
      <c r="F13" s="40" t="s">
        <v>256</v>
      </c>
      <c r="G13" s="66">
        <v>44576</v>
      </c>
      <c r="H13" s="66">
        <v>44864</v>
      </c>
      <c r="I13" s="88">
        <v>0.03</v>
      </c>
      <c r="J13" s="94">
        <v>1</v>
      </c>
      <c r="K13" s="94"/>
      <c r="L13" s="86">
        <f t="shared" si="0"/>
        <v>0</v>
      </c>
      <c r="M13" s="90"/>
      <c r="N13" s="90"/>
      <c r="O13" s="86" t="e">
        <f t="shared" si="1"/>
        <v>#DIV/0!</v>
      </c>
      <c r="P13" s="90"/>
      <c r="Q13" s="90"/>
      <c r="R13" s="87" t="e">
        <f t="shared" si="2"/>
        <v>#DIV/0!</v>
      </c>
      <c r="S13" s="90">
        <v>1</v>
      </c>
      <c r="T13" s="90"/>
      <c r="U13" s="86">
        <f t="shared" si="3"/>
        <v>0</v>
      </c>
      <c r="V13" s="90"/>
      <c r="W13" s="90"/>
      <c r="X13" s="86" t="e">
        <f t="shared" si="4"/>
        <v>#DIV/0!</v>
      </c>
      <c r="Y13" s="90"/>
      <c r="Z13" s="90"/>
      <c r="AA13" s="86" t="e">
        <f t="shared" si="5"/>
        <v>#DIV/0!</v>
      </c>
      <c r="AB13" s="90">
        <v>1</v>
      </c>
      <c r="AC13" s="90"/>
      <c r="AD13" s="86">
        <f t="shared" si="6"/>
        <v>0</v>
      </c>
      <c r="AE13" s="90"/>
      <c r="AF13" s="90"/>
      <c r="AG13" s="86" t="e">
        <f t="shared" si="7"/>
        <v>#DIV/0!</v>
      </c>
      <c r="AH13" s="90"/>
      <c r="AI13" s="90"/>
      <c r="AJ13" s="86" t="e">
        <f t="shared" si="8"/>
        <v>#DIV/0!</v>
      </c>
      <c r="AK13" s="90">
        <v>1</v>
      </c>
      <c r="AL13" s="90"/>
      <c r="AM13" s="86">
        <f t="shared" si="9"/>
        <v>0</v>
      </c>
      <c r="AN13" s="90"/>
      <c r="AO13" s="90"/>
      <c r="AP13" s="86" t="e">
        <f t="shared" si="10"/>
        <v>#DIV/0!</v>
      </c>
      <c r="AQ13" s="90"/>
      <c r="AR13" s="90"/>
      <c r="AS13" s="87" t="e">
        <f t="shared" si="11"/>
        <v>#DIV/0!</v>
      </c>
      <c r="AT13" s="92">
        <f t="shared" si="12"/>
        <v>4</v>
      </c>
      <c r="AU13" s="87">
        <f t="shared" si="12"/>
        <v>0</v>
      </c>
      <c r="AV13" s="86">
        <f t="shared" si="13"/>
        <v>0</v>
      </c>
      <c r="AW13" s="87">
        <f t="shared" si="14"/>
        <v>0</v>
      </c>
    </row>
    <row r="14" spans="1:49" ht="25.5" customHeight="1" x14ac:dyDescent="0.2">
      <c r="A14" s="253" t="s">
        <v>257</v>
      </c>
      <c r="B14" s="55" t="s">
        <v>258</v>
      </c>
      <c r="C14" s="20" t="s">
        <v>359</v>
      </c>
      <c r="D14" s="145" t="s">
        <v>360</v>
      </c>
      <c r="E14" s="20" t="s">
        <v>33</v>
      </c>
      <c r="F14" s="20" t="s">
        <v>361</v>
      </c>
      <c r="G14" s="3">
        <v>44743</v>
      </c>
      <c r="H14" s="3">
        <v>44814</v>
      </c>
      <c r="I14" s="93">
        <v>0.04</v>
      </c>
      <c r="J14" s="126"/>
      <c r="K14" s="126"/>
      <c r="L14" s="86" t="e">
        <f t="shared" si="0"/>
        <v>#DIV/0!</v>
      </c>
      <c r="M14" s="87"/>
      <c r="N14" s="87"/>
      <c r="O14" s="86" t="e">
        <f t="shared" si="1"/>
        <v>#DIV/0!</v>
      </c>
      <c r="P14" s="87"/>
      <c r="Q14" s="87"/>
      <c r="R14" s="87" t="e">
        <f t="shared" si="2"/>
        <v>#DIV/0!</v>
      </c>
      <c r="S14" s="87"/>
      <c r="T14" s="87"/>
      <c r="U14" s="86" t="e">
        <f t="shared" si="3"/>
        <v>#DIV/0!</v>
      </c>
      <c r="V14" s="87"/>
      <c r="W14" s="87"/>
      <c r="X14" s="86" t="e">
        <f t="shared" si="4"/>
        <v>#DIV/0!</v>
      </c>
      <c r="Y14" s="87"/>
      <c r="Z14" s="87"/>
      <c r="AA14" s="86" t="e">
        <f t="shared" si="5"/>
        <v>#DIV/0!</v>
      </c>
      <c r="AB14" s="87">
        <v>0.3</v>
      </c>
      <c r="AC14" s="87"/>
      <c r="AD14" s="86">
        <f t="shared" si="6"/>
        <v>0</v>
      </c>
      <c r="AE14" s="87">
        <v>0.3</v>
      </c>
      <c r="AF14" s="87"/>
      <c r="AG14" s="86">
        <f t="shared" si="7"/>
        <v>0</v>
      </c>
      <c r="AH14" s="87">
        <v>0.4</v>
      </c>
      <c r="AI14" s="87"/>
      <c r="AJ14" s="86">
        <f t="shared" si="8"/>
        <v>0</v>
      </c>
      <c r="AK14" s="87"/>
      <c r="AL14" s="87"/>
      <c r="AM14" s="86" t="e">
        <f t="shared" si="9"/>
        <v>#DIV/0!</v>
      </c>
      <c r="AN14" s="87"/>
      <c r="AO14" s="87"/>
      <c r="AP14" s="86" t="e">
        <f t="shared" si="10"/>
        <v>#DIV/0!</v>
      </c>
      <c r="AQ14" s="87"/>
      <c r="AR14" s="87"/>
      <c r="AS14" s="87" t="e">
        <f t="shared" si="11"/>
        <v>#DIV/0!</v>
      </c>
      <c r="AT14" s="92">
        <f t="shared" si="12"/>
        <v>1</v>
      </c>
      <c r="AU14" s="87">
        <f t="shared" si="12"/>
        <v>0</v>
      </c>
      <c r="AV14" s="86">
        <f t="shared" si="13"/>
        <v>0</v>
      </c>
      <c r="AW14" s="87">
        <f t="shared" si="14"/>
        <v>0</v>
      </c>
    </row>
    <row r="15" spans="1:49" ht="43.5" customHeight="1" x14ac:dyDescent="0.2">
      <c r="A15" s="254"/>
      <c r="B15" s="55" t="s">
        <v>261</v>
      </c>
      <c r="C15" s="24" t="s">
        <v>259</v>
      </c>
      <c r="D15" s="145" t="s">
        <v>260</v>
      </c>
      <c r="E15" s="20" t="s">
        <v>33</v>
      </c>
      <c r="F15" s="20" t="s">
        <v>32</v>
      </c>
      <c r="G15" s="3">
        <v>44817</v>
      </c>
      <c r="H15" s="67">
        <v>44858</v>
      </c>
      <c r="I15" s="93">
        <v>0.04</v>
      </c>
      <c r="J15" s="126"/>
      <c r="K15" s="126"/>
      <c r="L15" s="86" t="e">
        <f t="shared" si="0"/>
        <v>#DIV/0!</v>
      </c>
      <c r="M15" s="87"/>
      <c r="N15" s="87"/>
      <c r="O15" s="86" t="e">
        <f t="shared" si="1"/>
        <v>#DIV/0!</v>
      </c>
      <c r="P15" s="87"/>
      <c r="Q15" s="87"/>
      <c r="R15" s="87" t="e">
        <f t="shared" si="2"/>
        <v>#DIV/0!</v>
      </c>
      <c r="S15" s="87"/>
      <c r="T15" s="87"/>
      <c r="U15" s="86" t="e">
        <f t="shared" si="3"/>
        <v>#DIV/0!</v>
      </c>
      <c r="V15" s="87"/>
      <c r="W15" s="87"/>
      <c r="X15" s="86" t="e">
        <f t="shared" si="4"/>
        <v>#DIV/0!</v>
      </c>
      <c r="Y15" s="87"/>
      <c r="Z15" s="87"/>
      <c r="AA15" s="86" t="e">
        <f t="shared" si="5"/>
        <v>#DIV/0!</v>
      </c>
      <c r="AB15" s="87">
        <v>0.25</v>
      </c>
      <c r="AC15" s="91"/>
      <c r="AD15" s="86">
        <f t="shared" si="6"/>
        <v>0</v>
      </c>
      <c r="AE15" s="87">
        <v>0.25</v>
      </c>
      <c r="AF15" s="91"/>
      <c r="AG15" s="86">
        <f t="shared" si="7"/>
        <v>0</v>
      </c>
      <c r="AH15" s="87">
        <v>0.25</v>
      </c>
      <c r="AI15" s="87"/>
      <c r="AJ15" s="86">
        <f t="shared" si="8"/>
        <v>0</v>
      </c>
      <c r="AK15" s="87">
        <v>0.25</v>
      </c>
      <c r="AL15" s="87"/>
      <c r="AM15" s="86">
        <f t="shared" si="9"/>
        <v>0</v>
      </c>
      <c r="AN15" s="87"/>
      <c r="AO15" s="87"/>
      <c r="AP15" s="86" t="e">
        <f t="shared" si="10"/>
        <v>#DIV/0!</v>
      </c>
      <c r="AQ15" s="87"/>
      <c r="AR15" s="87"/>
      <c r="AS15" s="87" t="e">
        <f t="shared" si="11"/>
        <v>#DIV/0!</v>
      </c>
      <c r="AT15" s="92">
        <f t="shared" si="12"/>
        <v>1</v>
      </c>
      <c r="AU15" s="87">
        <f t="shared" si="12"/>
        <v>0</v>
      </c>
      <c r="AV15" s="86">
        <f t="shared" si="13"/>
        <v>0</v>
      </c>
      <c r="AW15" s="87">
        <f t="shared" si="14"/>
        <v>0</v>
      </c>
    </row>
    <row r="16" spans="1:49" ht="25.5" x14ac:dyDescent="0.2">
      <c r="A16" s="254"/>
      <c r="B16" s="55" t="s">
        <v>264</v>
      </c>
      <c r="C16" s="24" t="s">
        <v>262</v>
      </c>
      <c r="D16" s="145" t="s">
        <v>263</v>
      </c>
      <c r="E16" s="20" t="s">
        <v>33</v>
      </c>
      <c r="F16" s="20" t="s">
        <v>148</v>
      </c>
      <c r="G16" s="3">
        <v>44817</v>
      </c>
      <c r="H16" s="67">
        <v>44858</v>
      </c>
      <c r="I16" s="93">
        <v>0.04</v>
      </c>
      <c r="J16" s="126"/>
      <c r="K16" s="126"/>
      <c r="L16" s="86" t="e">
        <f t="shared" si="0"/>
        <v>#DIV/0!</v>
      </c>
      <c r="M16" s="87"/>
      <c r="N16" s="87"/>
      <c r="O16" s="86" t="e">
        <f t="shared" si="1"/>
        <v>#DIV/0!</v>
      </c>
      <c r="P16" s="87"/>
      <c r="Q16" s="87"/>
      <c r="R16" s="87" t="e">
        <f t="shared" si="2"/>
        <v>#DIV/0!</v>
      </c>
      <c r="S16" s="87"/>
      <c r="T16" s="87"/>
      <c r="U16" s="86" t="e">
        <f t="shared" si="3"/>
        <v>#DIV/0!</v>
      </c>
      <c r="V16" s="87"/>
      <c r="W16" s="87"/>
      <c r="X16" s="86" t="e">
        <f t="shared" si="4"/>
        <v>#DIV/0!</v>
      </c>
      <c r="Y16" s="87"/>
      <c r="Z16" s="87"/>
      <c r="AA16" s="86" t="e">
        <f t="shared" si="5"/>
        <v>#DIV/0!</v>
      </c>
      <c r="AB16" s="87">
        <v>0.25</v>
      </c>
      <c r="AC16" s="91"/>
      <c r="AD16" s="86">
        <f t="shared" ref="AD16" si="15">+AC16/AB16</f>
        <v>0</v>
      </c>
      <c r="AE16" s="87">
        <v>0.25</v>
      </c>
      <c r="AF16" s="91"/>
      <c r="AG16" s="86">
        <f t="shared" ref="AG16" si="16">+AF16/AE16</f>
        <v>0</v>
      </c>
      <c r="AH16" s="87">
        <v>0.25</v>
      </c>
      <c r="AI16" s="87"/>
      <c r="AJ16" s="86">
        <f t="shared" ref="AJ16" si="17">+AI16/AH16</f>
        <v>0</v>
      </c>
      <c r="AK16" s="87">
        <v>0.25</v>
      </c>
      <c r="AL16" s="87"/>
      <c r="AM16" s="86">
        <f t="shared" si="9"/>
        <v>0</v>
      </c>
      <c r="AN16" s="87"/>
      <c r="AO16" s="87"/>
      <c r="AP16" s="86" t="e">
        <f t="shared" si="10"/>
        <v>#DIV/0!</v>
      </c>
      <c r="AQ16" s="87"/>
      <c r="AR16" s="87"/>
      <c r="AS16" s="87" t="e">
        <f t="shared" si="11"/>
        <v>#DIV/0!</v>
      </c>
      <c r="AT16" s="92">
        <f t="shared" si="12"/>
        <v>1</v>
      </c>
      <c r="AU16" s="87">
        <f t="shared" si="12"/>
        <v>0</v>
      </c>
      <c r="AV16" s="86">
        <f t="shared" si="13"/>
        <v>0</v>
      </c>
      <c r="AW16" s="87">
        <f t="shared" si="14"/>
        <v>0</v>
      </c>
    </row>
    <row r="17" spans="1:49" ht="23.25" customHeight="1" x14ac:dyDescent="0.2">
      <c r="A17" s="254"/>
      <c r="B17" s="55" t="s">
        <v>268</v>
      </c>
      <c r="C17" s="24" t="s">
        <v>265</v>
      </c>
      <c r="D17" s="145" t="s">
        <v>266</v>
      </c>
      <c r="E17" s="20" t="s">
        <v>267</v>
      </c>
      <c r="F17" s="20" t="s">
        <v>256</v>
      </c>
      <c r="G17" s="3">
        <v>44576</v>
      </c>
      <c r="H17" s="3">
        <v>44910</v>
      </c>
      <c r="I17" s="93">
        <v>0.05</v>
      </c>
      <c r="J17" s="141">
        <v>8.3000000000000004E-2</v>
      </c>
      <c r="K17" s="126"/>
      <c r="L17" s="86">
        <f t="shared" si="0"/>
        <v>0</v>
      </c>
      <c r="M17" s="141">
        <v>8.3000000000000004E-2</v>
      </c>
      <c r="N17" s="87"/>
      <c r="O17" s="86">
        <f t="shared" si="1"/>
        <v>0</v>
      </c>
      <c r="P17" s="141">
        <v>8.3000000000000004E-2</v>
      </c>
      <c r="Q17" s="87"/>
      <c r="R17" s="87">
        <f t="shared" si="2"/>
        <v>0</v>
      </c>
      <c r="S17" s="141">
        <v>8.3000000000000004E-2</v>
      </c>
      <c r="T17" s="87"/>
      <c r="U17" s="86">
        <f t="shared" si="3"/>
        <v>0</v>
      </c>
      <c r="V17" s="141">
        <v>8.3000000000000004E-2</v>
      </c>
      <c r="W17" s="87"/>
      <c r="X17" s="86">
        <f t="shared" si="4"/>
        <v>0</v>
      </c>
      <c r="Y17" s="141">
        <v>8.3000000000000004E-2</v>
      </c>
      <c r="Z17" s="87"/>
      <c r="AA17" s="86">
        <f t="shared" si="5"/>
        <v>0</v>
      </c>
      <c r="AB17" s="141">
        <v>8.3000000000000004E-2</v>
      </c>
      <c r="AC17" s="87"/>
      <c r="AD17" s="86">
        <f t="shared" si="6"/>
        <v>0</v>
      </c>
      <c r="AE17" s="141">
        <v>8.3000000000000004E-2</v>
      </c>
      <c r="AF17" s="87"/>
      <c r="AG17" s="86">
        <f t="shared" si="7"/>
        <v>0</v>
      </c>
      <c r="AH17" s="141">
        <v>8.3000000000000004E-2</v>
      </c>
      <c r="AI17" s="87"/>
      <c r="AJ17" s="86">
        <f t="shared" si="8"/>
        <v>0</v>
      </c>
      <c r="AK17" s="141">
        <v>8.3000000000000004E-2</v>
      </c>
      <c r="AL17" s="87"/>
      <c r="AM17" s="86">
        <f t="shared" si="9"/>
        <v>0</v>
      </c>
      <c r="AN17" s="141">
        <v>8.3000000000000004E-2</v>
      </c>
      <c r="AO17" s="87"/>
      <c r="AP17" s="86">
        <f t="shared" si="10"/>
        <v>0</v>
      </c>
      <c r="AQ17" s="141">
        <v>8.3000000000000004E-2</v>
      </c>
      <c r="AR17" s="87"/>
      <c r="AS17" s="87">
        <f t="shared" si="11"/>
        <v>0</v>
      </c>
      <c r="AT17" s="92">
        <f t="shared" si="12"/>
        <v>0.99599999999999989</v>
      </c>
      <c r="AU17" s="87">
        <f t="shared" si="12"/>
        <v>0</v>
      </c>
      <c r="AV17" s="86">
        <f t="shared" si="13"/>
        <v>0</v>
      </c>
      <c r="AW17" s="87">
        <f t="shared" si="14"/>
        <v>0</v>
      </c>
    </row>
    <row r="18" spans="1:49" ht="23.25" customHeight="1" x14ac:dyDescent="0.2">
      <c r="A18" s="254"/>
      <c r="B18" s="55" t="s">
        <v>271</v>
      </c>
      <c r="C18" s="24" t="s">
        <v>269</v>
      </c>
      <c r="D18" s="145" t="s">
        <v>270</v>
      </c>
      <c r="E18" s="20" t="s">
        <v>267</v>
      </c>
      <c r="F18" s="20" t="s">
        <v>256</v>
      </c>
      <c r="G18" s="3">
        <v>44576</v>
      </c>
      <c r="H18" s="3">
        <v>44910</v>
      </c>
      <c r="I18" s="93">
        <v>7.0000000000000007E-2</v>
      </c>
      <c r="J18" s="126"/>
      <c r="K18" s="126"/>
      <c r="L18" s="86" t="e">
        <f t="shared" si="0"/>
        <v>#DIV/0!</v>
      </c>
      <c r="M18" s="87"/>
      <c r="N18" s="87"/>
      <c r="O18" s="86" t="e">
        <f t="shared" si="1"/>
        <v>#DIV/0!</v>
      </c>
      <c r="P18" s="87">
        <v>1</v>
      </c>
      <c r="Q18" s="87"/>
      <c r="R18" s="87">
        <f t="shared" si="2"/>
        <v>0</v>
      </c>
      <c r="S18" s="87"/>
      <c r="T18" s="87"/>
      <c r="U18" s="86" t="e">
        <f t="shared" si="3"/>
        <v>#DIV/0!</v>
      </c>
      <c r="V18" s="87">
        <v>1</v>
      </c>
      <c r="W18" s="87"/>
      <c r="X18" s="86">
        <f t="shared" si="4"/>
        <v>0</v>
      </c>
      <c r="Y18" s="87"/>
      <c r="Z18" s="87"/>
      <c r="AA18" s="86" t="e">
        <f t="shared" si="5"/>
        <v>#DIV/0!</v>
      </c>
      <c r="AB18" s="87">
        <v>1</v>
      </c>
      <c r="AC18" s="87"/>
      <c r="AD18" s="86">
        <f t="shared" si="6"/>
        <v>0</v>
      </c>
      <c r="AE18" s="87"/>
      <c r="AF18" s="87"/>
      <c r="AG18" s="86" t="e">
        <f t="shared" si="7"/>
        <v>#DIV/0!</v>
      </c>
      <c r="AH18" s="87">
        <v>1</v>
      </c>
      <c r="AI18" s="87"/>
      <c r="AJ18" s="86">
        <f t="shared" si="8"/>
        <v>0</v>
      </c>
      <c r="AK18" s="87"/>
      <c r="AL18" s="87"/>
      <c r="AM18" s="86" t="e">
        <f t="shared" si="9"/>
        <v>#DIV/0!</v>
      </c>
      <c r="AN18" s="87"/>
      <c r="AO18" s="87"/>
      <c r="AP18" s="86" t="e">
        <f t="shared" si="10"/>
        <v>#DIV/0!</v>
      </c>
      <c r="AQ18" s="87">
        <v>1</v>
      </c>
      <c r="AR18" s="87"/>
      <c r="AS18" s="87">
        <f t="shared" si="11"/>
        <v>0</v>
      </c>
      <c r="AT18" s="92">
        <f t="shared" si="12"/>
        <v>5</v>
      </c>
      <c r="AU18" s="87">
        <f t="shared" si="12"/>
        <v>0</v>
      </c>
      <c r="AV18" s="86">
        <f t="shared" si="13"/>
        <v>0</v>
      </c>
      <c r="AW18" s="87">
        <f t="shared" si="14"/>
        <v>0</v>
      </c>
    </row>
    <row r="19" spans="1:49" ht="29.25" customHeight="1" x14ac:dyDescent="0.2">
      <c r="A19" s="254"/>
      <c r="B19" s="55" t="s">
        <v>274</v>
      </c>
      <c r="C19" s="24" t="s">
        <v>272</v>
      </c>
      <c r="D19" s="145" t="s">
        <v>273</v>
      </c>
      <c r="E19" s="20" t="s">
        <v>267</v>
      </c>
      <c r="F19" s="20" t="s">
        <v>256</v>
      </c>
      <c r="G19" s="3">
        <v>44743</v>
      </c>
      <c r="H19" s="3">
        <v>44926</v>
      </c>
      <c r="I19" s="93">
        <v>7.0000000000000007E-2</v>
      </c>
      <c r="J19" s="126"/>
      <c r="K19" s="126"/>
      <c r="L19" s="86" t="e">
        <f t="shared" si="0"/>
        <v>#DIV/0!</v>
      </c>
      <c r="M19" s="87"/>
      <c r="N19" s="87"/>
      <c r="O19" s="86" t="e">
        <f t="shared" si="1"/>
        <v>#DIV/0!</v>
      </c>
      <c r="P19" s="87"/>
      <c r="Q19" s="87"/>
      <c r="R19" s="87" t="e">
        <f t="shared" si="2"/>
        <v>#DIV/0!</v>
      </c>
      <c r="S19" s="87"/>
      <c r="T19" s="87"/>
      <c r="U19" s="86" t="e">
        <f t="shared" si="3"/>
        <v>#DIV/0!</v>
      </c>
      <c r="V19" s="87"/>
      <c r="W19" s="87"/>
      <c r="X19" s="86" t="e">
        <f t="shared" si="4"/>
        <v>#DIV/0!</v>
      </c>
      <c r="Y19" s="87"/>
      <c r="Z19" s="87"/>
      <c r="AA19" s="86" t="e">
        <f t="shared" si="5"/>
        <v>#DIV/0!</v>
      </c>
      <c r="AB19" s="128">
        <v>0.17</v>
      </c>
      <c r="AC19" s="87"/>
      <c r="AD19" s="86">
        <f t="shared" si="6"/>
        <v>0</v>
      </c>
      <c r="AE19" s="128">
        <v>0.17</v>
      </c>
      <c r="AF19" s="87"/>
      <c r="AG19" s="86">
        <f t="shared" si="7"/>
        <v>0</v>
      </c>
      <c r="AH19" s="128">
        <v>0.17</v>
      </c>
      <c r="AI19" s="87"/>
      <c r="AJ19" s="86">
        <f t="shared" si="8"/>
        <v>0</v>
      </c>
      <c r="AK19" s="128">
        <v>0.17</v>
      </c>
      <c r="AL19" s="87"/>
      <c r="AM19" s="86">
        <f t="shared" si="9"/>
        <v>0</v>
      </c>
      <c r="AN19" s="128">
        <v>0.17</v>
      </c>
      <c r="AO19" s="87"/>
      <c r="AP19" s="86">
        <f t="shared" si="10"/>
        <v>0</v>
      </c>
      <c r="AQ19" s="128">
        <v>0.17</v>
      </c>
      <c r="AR19" s="87"/>
      <c r="AS19" s="87">
        <f t="shared" si="11"/>
        <v>0</v>
      </c>
      <c r="AT19" s="92">
        <f t="shared" si="12"/>
        <v>1.02</v>
      </c>
      <c r="AU19" s="87">
        <f t="shared" si="12"/>
        <v>0</v>
      </c>
      <c r="AV19" s="86">
        <f t="shared" si="13"/>
        <v>0</v>
      </c>
      <c r="AW19" s="87">
        <f t="shared" si="14"/>
        <v>0</v>
      </c>
    </row>
    <row r="20" spans="1:49" ht="44.25" customHeight="1" x14ac:dyDescent="0.2">
      <c r="A20" s="254"/>
      <c r="B20" s="55" t="s">
        <v>277</v>
      </c>
      <c r="C20" s="24" t="s">
        <v>275</v>
      </c>
      <c r="D20" s="145" t="s">
        <v>276</v>
      </c>
      <c r="E20" s="20" t="s">
        <v>267</v>
      </c>
      <c r="F20" s="20" t="s">
        <v>256</v>
      </c>
      <c r="G20" s="3">
        <v>44576</v>
      </c>
      <c r="H20" s="3">
        <v>44910</v>
      </c>
      <c r="I20" s="93">
        <v>0.05</v>
      </c>
      <c r="J20" s="141">
        <v>8.3000000000000004E-2</v>
      </c>
      <c r="K20" s="126"/>
      <c r="L20" s="86">
        <f t="shared" si="0"/>
        <v>0</v>
      </c>
      <c r="M20" s="141">
        <v>8.3000000000000004E-2</v>
      </c>
      <c r="N20" s="87"/>
      <c r="O20" s="86">
        <f t="shared" si="1"/>
        <v>0</v>
      </c>
      <c r="P20" s="141">
        <v>8.3000000000000004E-2</v>
      </c>
      <c r="Q20" s="87"/>
      <c r="R20" s="87">
        <f t="shared" si="2"/>
        <v>0</v>
      </c>
      <c r="S20" s="141">
        <v>8.3000000000000004E-2</v>
      </c>
      <c r="T20" s="87"/>
      <c r="U20" s="86">
        <f t="shared" si="3"/>
        <v>0</v>
      </c>
      <c r="V20" s="141">
        <v>8.3000000000000004E-2</v>
      </c>
      <c r="W20" s="87"/>
      <c r="X20" s="86">
        <f t="shared" si="4"/>
        <v>0</v>
      </c>
      <c r="Y20" s="141">
        <v>8.3000000000000004E-2</v>
      </c>
      <c r="Z20" s="87"/>
      <c r="AA20" s="86">
        <f t="shared" si="5"/>
        <v>0</v>
      </c>
      <c r="AB20" s="141">
        <v>8.3000000000000004E-2</v>
      </c>
      <c r="AC20" s="87"/>
      <c r="AD20" s="86">
        <f t="shared" si="6"/>
        <v>0</v>
      </c>
      <c r="AE20" s="141">
        <v>8.3000000000000004E-2</v>
      </c>
      <c r="AF20" s="87"/>
      <c r="AG20" s="86">
        <f t="shared" si="7"/>
        <v>0</v>
      </c>
      <c r="AH20" s="141">
        <v>8.3000000000000004E-2</v>
      </c>
      <c r="AI20" s="87"/>
      <c r="AJ20" s="86">
        <f t="shared" si="8"/>
        <v>0</v>
      </c>
      <c r="AK20" s="141">
        <v>8.3000000000000004E-2</v>
      </c>
      <c r="AL20" s="87"/>
      <c r="AM20" s="86">
        <f t="shared" si="9"/>
        <v>0</v>
      </c>
      <c r="AN20" s="141">
        <v>8.3000000000000004E-2</v>
      </c>
      <c r="AO20" s="87"/>
      <c r="AP20" s="86">
        <f t="shared" si="10"/>
        <v>0</v>
      </c>
      <c r="AQ20" s="141">
        <v>8.3000000000000004E-2</v>
      </c>
      <c r="AR20" s="87"/>
      <c r="AS20" s="87">
        <f t="shared" si="11"/>
        <v>0</v>
      </c>
      <c r="AT20" s="92">
        <f t="shared" si="12"/>
        <v>0.99599999999999989</v>
      </c>
      <c r="AU20" s="87">
        <f t="shared" si="12"/>
        <v>0</v>
      </c>
      <c r="AV20" s="86">
        <f t="shared" si="13"/>
        <v>0</v>
      </c>
      <c r="AW20" s="87">
        <f t="shared" si="14"/>
        <v>0</v>
      </c>
    </row>
    <row r="21" spans="1:49" x14ac:dyDescent="0.2">
      <c r="A21" s="255"/>
      <c r="B21" s="55" t="s">
        <v>362</v>
      </c>
      <c r="C21" s="23" t="s">
        <v>278</v>
      </c>
      <c r="D21" s="144" t="s">
        <v>279</v>
      </c>
      <c r="E21" s="51" t="s">
        <v>267</v>
      </c>
      <c r="F21" s="51" t="s">
        <v>33</v>
      </c>
      <c r="G21" s="18">
        <v>44576</v>
      </c>
      <c r="H21" s="18">
        <v>44711</v>
      </c>
      <c r="I21" s="93">
        <v>7.0000000000000007E-2</v>
      </c>
      <c r="J21" s="141">
        <v>8.3000000000000004E-2</v>
      </c>
      <c r="K21" s="126"/>
      <c r="L21" s="86">
        <f t="shared" si="0"/>
        <v>0</v>
      </c>
      <c r="M21" s="141">
        <v>8.3000000000000004E-2</v>
      </c>
      <c r="N21" s="87"/>
      <c r="O21" s="86">
        <f t="shared" si="1"/>
        <v>0</v>
      </c>
      <c r="P21" s="141">
        <v>8.3000000000000004E-2</v>
      </c>
      <c r="Q21" s="87"/>
      <c r="R21" s="87">
        <f t="shared" si="2"/>
        <v>0</v>
      </c>
      <c r="S21" s="141">
        <v>8.3000000000000004E-2</v>
      </c>
      <c r="T21" s="87"/>
      <c r="U21" s="86">
        <f t="shared" si="3"/>
        <v>0</v>
      </c>
      <c r="V21" s="141">
        <v>8.3000000000000004E-2</v>
      </c>
      <c r="W21" s="87"/>
      <c r="X21" s="86">
        <f t="shared" si="4"/>
        <v>0</v>
      </c>
      <c r="Y21" s="141">
        <v>8.3000000000000004E-2</v>
      </c>
      <c r="Z21" s="87"/>
      <c r="AA21" s="86">
        <f t="shared" si="5"/>
        <v>0</v>
      </c>
      <c r="AB21" s="141">
        <v>8.3000000000000004E-2</v>
      </c>
      <c r="AC21" s="87"/>
      <c r="AD21" s="86">
        <f t="shared" si="6"/>
        <v>0</v>
      </c>
      <c r="AE21" s="141">
        <v>8.3000000000000004E-2</v>
      </c>
      <c r="AF21" s="87"/>
      <c r="AG21" s="86">
        <f t="shared" si="7"/>
        <v>0</v>
      </c>
      <c r="AH21" s="141">
        <v>8.3000000000000004E-2</v>
      </c>
      <c r="AI21" s="87"/>
      <c r="AJ21" s="86">
        <f t="shared" si="8"/>
        <v>0</v>
      </c>
      <c r="AK21" s="141">
        <v>8.3000000000000004E-2</v>
      </c>
      <c r="AL21" s="87"/>
      <c r="AM21" s="86">
        <f t="shared" si="9"/>
        <v>0</v>
      </c>
      <c r="AN21" s="141">
        <v>8.3000000000000004E-2</v>
      </c>
      <c r="AO21" s="87"/>
      <c r="AP21" s="86">
        <f t="shared" si="10"/>
        <v>0</v>
      </c>
      <c r="AQ21" s="141">
        <v>8.3000000000000004E-2</v>
      </c>
      <c r="AR21" s="87"/>
      <c r="AS21" s="87">
        <f t="shared" si="11"/>
        <v>0</v>
      </c>
      <c r="AT21" s="92">
        <f t="shared" si="12"/>
        <v>0.99599999999999989</v>
      </c>
      <c r="AU21" s="87">
        <f t="shared" si="12"/>
        <v>0</v>
      </c>
      <c r="AV21" s="86">
        <f t="shared" si="13"/>
        <v>0</v>
      </c>
      <c r="AW21" s="87">
        <f t="shared" si="14"/>
        <v>0</v>
      </c>
    </row>
    <row r="22" spans="1:49" ht="51" customHeight="1" x14ac:dyDescent="0.2">
      <c r="A22" s="71" t="s">
        <v>280</v>
      </c>
      <c r="B22" s="71" t="s">
        <v>281</v>
      </c>
      <c r="C22" s="23" t="s">
        <v>282</v>
      </c>
      <c r="D22" s="144" t="s">
        <v>283</v>
      </c>
      <c r="E22" s="51" t="s">
        <v>138</v>
      </c>
      <c r="F22" s="51" t="s">
        <v>55</v>
      </c>
      <c r="G22" s="74">
        <v>44682</v>
      </c>
      <c r="H22" s="77">
        <v>44773</v>
      </c>
      <c r="I22" s="93">
        <v>0.03</v>
      </c>
      <c r="J22" s="126"/>
      <c r="K22" s="126"/>
      <c r="L22" s="86" t="e">
        <f t="shared" si="0"/>
        <v>#DIV/0!</v>
      </c>
      <c r="M22" s="87"/>
      <c r="N22" s="87"/>
      <c r="O22" s="86" t="e">
        <f t="shared" si="1"/>
        <v>#DIV/0!</v>
      </c>
      <c r="P22" s="87"/>
      <c r="Q22" s="87"/>
      <c r="R22" s="87" t="e">
        <f t="shared" si="2"/>
        <v>#DIV/0!</v>
      </c>
      <c r="S22" s="87"/>
      <c r="T22" s="87"/>
      <c r="U22" s="86" t="e">
        <f t="shared" si="3"/>
        <v>#DIV/0!</v>
      </c>
      <c r="V22" s="87"/>
      <c r="W22" s="87"/>
      <c r="X22" s="86" t="e">
        <f t="shared" si="4"/>
        <v>#DIV/0!</v>
      </c>
      <c r="Y22" s="87"/>
      <c r="Z22" s="87"/>
      <c r="AA22" s="86" t="e">
        <f t="shared" si="5"/>
        <v>#DIV/0!</v>
      </c>
      <c r="AB22" s="87">
        <v>1</v>
      </c>
      <c r="AC22" s="87"/>
      <c r="AD22" s="86">
        <f t="shared" si="6"/>
        <v>0</v>
      </c>
      <c r="AE22" s="87"/>
      <c r="AF22" s="87"/>
      <c r="AG22" s="86" t="e">
        <f t="shared" si="7"/>
        <v>#DIV/0!</v>
      </c>
      <c r="AH22" s="87"/>
      <c r="AI22" s="87"/>
      <c r="AJ22" s="86" t="e">
        <f t="shared" si="8"/>
        <v>#DIV/0!</v>
      </c>
      <c r="AK22" s="87"/>
      <c r="AL22" s="87"/>
      <c r="AM22" s="86" t="e">
        <f t="shared" si="9"/>
        <v>#DIV/0!</v>
      </c>
      <c r="AN22" s="87"/>
      <c r="AO22" s="87"/>
      <c r="AP22" s="86" t="e">
        <f t="shared" si="10"/>
        <v>#DIV/0!</v>
      </c>
      <c r="AQ22" s="87"/>
      <c r="AR22" s="87"/>
      <c r="AS22" s="87" t="e">
        <f t="shared" si="11"/>
        <v>#DIV/0!</v>
      </c>
      <c r="AT22" s="92">
        <f t="shared" si="12"/>
        <v>1</v>
      </c>
      <c r="AU22" s="87">
        <f t="shared" si="12"/>
        <v>0</v>
      </c>
      <c r="AV22" s="86">
        <f t="shared" si="13"/>
        <v>0</v>
      </c>
      <c r="AW22" s="87">
        <f t="shared" si="14"/>
        <v>0</v>
      </c>
    </row>
    <row r="23" spans="1:49" ht="127.5" x14ac:dyDescent="0.2">
      <c r="A23" s="191" t="s">
        <v>284</v>
      </c>
      <c r="B23" s="64" t="s">
        <v>285</v>
      </c>
      <c r="C23" s="37" t="s">
        <v>286</v>
      </c>
      <c r="D23" s="144" t="s">
        <v>287</v>
      </c>
      <c r="E23" s="65" t="s">
        <v>184</v>
      </c>
      <c r="F23" s="65" t="s">
        <v>256</v>
      </c>
      <c r="G23" s="66">
        <v>44576</v>
      </c>
      <c r="H23" s="66">
        <v>44864</v>
      </c>
      <c r="I23" s="88">
        <v>0.03</v>
      </c>
      <c r="J23" s="94">
        <v>1</v>
      </c>
      <c r="K23" s="94"/>
      <c r="L23" s="86">
        <f t="shared" si="0"/>
        <v>0</v>
      </c>
      <c r="M23" s="90"/>
      <c r="N23" s="90"/>
      <c r="O23" s="86" t="e">
        <f t="shared" si="1"/>
        <v>#DIV/0!</v>
      </c>
      <c r="P23" s="90"/>
      <c r="Q23" s="90"/>
      <c r="R23" s="87" t="e">
        <f t="shared" si="2"/>
        <v>#DIV/0!</v>
      </c>
      <c r="S23" s="90">
        <v>1</v>
      </c>
      <c r="T23" s="90"/>
      <c r="U23" s="86">
        <f t="shared" si="3"/>
        <v>0</v>
      </c>
      <c r="V23" s="90"/>
      <c r="W23" s="90"/>
      <c r="X23" s="86" t="e">
        <f t="shared" si="4"/>
        <v>#DIV/0!</v>
      </c>
      <c r="Y23" s="90"/>
      <c r="Z23" s="90"/>
      <c r="AA23" s="86" t="e">
        <f t="shared" si="5"/>
        <v>#DIV/0!</v>
      </c>
      <c r="AB23" s="90">
        <v>1</v>
      </c>
      <c r="AC23" s="90"/>
      <c r="AD23" s="86">
        <f t="shared" si="6"/>
        <v>0</v>
      </c>
      <c r="AE23" s="90"/>
      <c r="AF23" s="90"/>
      <c r="AG23" s="86" t="e">
        <f t="shared" si="7"/>
        <v>#DIV/0!</v>
      </c>
      <c r="AH23" s="90"/>
      <c r="AI23" s="90"/>
      <c r="AJ23" s="86" t="e">
        <f t="shared" si="8"/>
        <v>#DIV/0!</v>
      </c>
      <c r="AK23" s="90">
        <v>1</v>
      </c>
      <c r="AL23" s="90"/>
      <c r="AM23" s="86">
        <f t="shared" si="9"/>
        <v>0</v>
      </c>
      <c r="AN23" s="90"/>
      <c r="AO23" s="90"/>
      <c r="AP23" s="86" t="e">
        <f t="shared" si="10"/>
        <v>#DIV/0!</v>
      </c>
      <c r="AQ23" s="90"/>
      <c r="AR23" s="90"/>
      <c r="AS23" s="87" t="e">
        <f t="shared" si="11"/>
        <v>#DIV/0!</v>
      </c>
      <c r="AT23" s="92">
        <f t="shared" si="12"/>
        <v>4</v>
      </c>
      <c r="AU23" s="87">
        <f t="shared" si="12"/>
        <v>0</v>
      </c>
      <c r="AV23" s="86">
        <f t="shared" si="13"/>
        <v>0</v>
      </c>
      <c r="AW23" s="87">
        <f t="shared" si="14"/>
        <v>0</v>
      </c>
    </row>
    <row r="24" spans="1:49" ht="25.5" x14ac:dyDescent="0.2">
      <c r="A24" s="191"/>
      <c r="B24" s="64" t="s">
        <v>288</v>
      </c>
      <c r="C24" s="37" t="s">
        <v>363</v>
      </c>
      <c r="D24" s="37" t="s">
        <v>289</v>
      </c>
      <c r="E24" s="65" t="s">
        <v>50</v>
      </c>
      <c r="F24" s="65" t="s">
        <v>256</v>
      </c>
      <c r="G24" s="45">
        <v>44805</v>
      </c>
      <c r="H24" s="46">
        <v>44895</v>
      </c>
      <c r="I24" s="88">
        <v>0.05</v>
      </c>
      <c r="J24" s="94"/>
      <c r="K24" s="94"/>
      <c r="L24" s="86" t="e">
        <f t="shared" si="0"/>
        <v>#DIV/0!</v>
      </c>
      <c r="M24" s="90"/>
      <c r="N24" s="90"/>
      <c r="O24" s="86" t="e">
        <f t="shared" si="1"/>
        <v>#DIV/0!</v>
      </c>
      <c r="P24" s="90"/>
      <c r="Q24" s="90"/>
      <c r="R24" s="87" t="e">
        <f t="shared" si="2"/>
        <v>#DIV/0!</v>
      </c>
      <c r="S24" s="90"/>
      <c r="T24" s="90"/>
      <c r="U24" s="86" t="e">
        <f t="shared" si="3"/>
        <v>#DIV/0!</v>
      </c>
      <c r="V24" s="90"/>
      <c r="W24" s="90"/>
      <c r="X24" s="86" t="e">
        <f t="shared" si="4"/>
        <v>#DIV/0!</v>
      </c>
      <c r="Y24" s="90"/>
      <c r="Z24" s="90"/>
      <c r="AA24" s="86" t="e">
        <f t="shared" si="5"/>
        <v>#DIV/0!</v>
      </c>
      <c r="AB24" s="90"/>
      <c r="AC24" s="90"/>
      <c r="AD24" s="86" t="e">
        <f t="shared" si="6"/>
        <v>#DIV/0!</v>
      </c>
      <c r="AE24" s="90">
        <v>1</v>
      </c>
      <c r="AF24" s="90"/>
      <c r="AG24" s="86">
        <f t="shared" si="7"/>
        <v>0</v>
      </c>
      <c r="AH24" s="90"/>
      <c r="AI24" s="90"/>
      <c r="AJ24" s="86" t="e">
        <f t="shared" si="8"/>
        <v>#DIV/0!</v>
      </c>
      <c r="AK24" s="90"/>
      <c r="AL24" s="90"/>
      <c r="AM24" s="86" t="e">
        <f t="shared" si="9"/>
        <v>#DIV/0!</v>
      </c>
      <c r="AN24" s="90"/>
      <c r="AO24" s="90"/>
      <c r="AP24" s="86" t="e">
        <f t="shared" si="10"/>
        <v>#DIV/0!</v>
      </c>
      <c r="AQ24" s="90"/>
      <c r="AR24" s="90"/>
      <c r="AS24" s="87" t="e">
        <f t="shared" si="11"/>
        <v>#DIV/0!</v>
      </c>
      <c r="AT24" s="92">
        <f t="shared" si="12"/>
        <v>1</v>
      </c>
      <c r="AU24" s="87">
        <f t="shared" si="12"/>
        <v>0</v>
      </c>
      <c r="AV24" s="86">
        <f t="shared" si="13"/>
        <v>0</v>
      </c>
      <c r="AW24" s="87">
        <f t="shared" si="14"/>
        <v>0</v>
      </c>
    </row>
    <row r="25" spans="1:49" ht="49.5" customHeight="1" x14ac:dyDescent="0.2">
      <c r="A25" s="253" t="s">
        <v>290</v>
      </c>
      <c r="B25" s="64" t="s">
        <v>291</v>
      </c>
      <c r="C25" s="37" t="s">
        <v>292</v>
      </c>
      <c r="D25" s="37" t="s">
        <v>293</v>
      </c>
      <c r="E25" s="65" t="s">
        <v>32</v>
      </c>
      <c r="F25" s="65" t="s">
        <v>294</v>
      </c>
      <c r="G25" s="148">
        <v>44652</v>
      </c>
      <c r="H25" s="148">
        <v>44773</v>
      </c>
      <c r="I25" s="88">
        <v>0.04</v>
      </c>
      <c r="J25" s="94"/>
      <c r="K25" s="94"/>
      <c r="L25" s="86" t="e">
        <f t="shared" si="0"/>
        <v>#DIV/0!</v>
      </c>
      <c r="M25" s="94"/>
      <c r="N25" s="94"/>
      <c r="O25" s="86" t="e">
        <f t="shared" si="1"/>
        <v>#DIV/0!</v>
      </c>
      <c r="P25" s="94"/>
      <c r="Q25" s="94"/>
      <c r="R25" s="87" t="e">
        <f t="shared" si="2"/>
        <v>#DIV/0!</v>
      </c>
      <c r="S25" s="94"/>
      <c r="T25" s="94"/>
      <c r="U25" s="86" t="e">
        <f t="shared" si="3"/>
        <v>#DIV/0!</v>
      </c>
      <c r="V25" s="94"/>
      <c r="W25" s="94"/>
      <c r="X25" s="86" t="e">
        <f t="shared" si="4"/>
        <v>#DIV/0!</v>
      </c>
      <c r="Y25" s="94"/>
      <c r="Z25" s="94"/>
      <c r="AA25" s="86" t="e">
        <f t="shared" si="5"/>
        <v>#DIV/0!</v>
      </c>
      <c r="AB25" s="94">
        <v>1</v>
      </c>
      <c r="AC25" s="94"/>
      <c r="AD25" s="86">
        <f t="shared" si="6"/>
        <v>0</v>
      </c>
      <c r="AE25" s="94"/>
      <c r="AF25" s="94"/>
      <c r="AG25" s="86" t="e">
        <f t="shared" si="7"/>
        <v>#DIV/0!</v>
      </c>
      <c r="AH25" s="94"/>
      <c r="AI25" s="94"/>
      <c r="AJ25" s="86" t="e">
        <f t="shared" si="8"/>
        <v>#DIV/0!</v>
      </c>
      <c r="AK25" s="94"/>
      <c r="AL25" s="94"/>
      <c r="AM25" s="86" t="e">
        <f t="shared" si="9"/>
        <v>#DIV/0!</v>
      </c>
      <c r="AN25" s="94"/>
      <c r="AO25" s="94"/>
      <c r="AP25" s="86" t="e">
        <f t="shared" si="10"/>
        <v>#DIV/0!</v>
      </c>
      <c r="AQ25" s="94"/>
      <c r="AR25" s="94"/>
      <c r="AS25" s="87" t="e">
        <f t="shared" si="11"/>
        <v>#DIV/0!</v>
      </c>
      <c r="AT25" s="92">
        <f t="shared" si="12"/>
        <v>1</v>
      </c>
      <c r="AU25" s="87">
        <f>K25+N25+Q25+T25+W25+Z25+AC25+AF25+AI25+AL25+AO25+AR25</f>
        <v>0</v>
      </c>
      <c r="AV25" s="86">
        <f t="shared" si="13"/>
        <v>0</v>
      </c>
      <c r="AW25" s="87">
        <f t="shared" si="14"/>
        <v>0</v>
      </c>
    </row>
    <row r="26" spans="1:49" ht="25.5" x14ac:dyDescent="0.2">
      <c r="A26" s="254"/>
      <c r="B26" s="64" t="s">
        <v>295</v>
      </c>
      <c r="C26" s="37" t="s">
        <v>416</v>
      </c>
      <c r="D26" s="37" t="s">
        <v>417</v>
      </c>
      <c r="E26" s="65" t="s">
        <v>364</v>
      </c>
      <c r="F26" s="65" t="s">
        <v>365</v>
      </c>
      <c r="G26" s="148">
        <v>44593</v>
      </c>
      <c r="H26" s="148">
        <v>44926</v>
      </c>
      <c r="I26" s="88">
        <v>0.05</v>
      </c>
      <c r="J26" s="94"/>
      <c r="K26" s="89"/>
      <c r="L26" s="86" t="e">
        <f t="shared" si="0"/>
        <v>#DIV/0!</v>
      </c>
      <c r="M26" s="94"/>
      <c r="N26" s="89"/>
      <c r="O26" s="86" t="e">
        <f t="shared" si="1"/>
        <v>#DIV/0!</v>
      </c>
      <c r="P26" s="94"/>
      <c r="Q26" s="90"/>
      <c r="R26" s="87" t="e">
        <f t="shared" si="2"/>
        <v>#DIV/0!</v>
      </c>
      <c r="S26" s="94"/>
      <c r="T26" s="89"/>
      <c r="U26" s="86" t="e">
        <f t="shared" si="3"/>
        <v>#DIV/0!</v>
      </c>
      <c r="V26" s="94"/>
      <c r="W26" s="89"/>
      <c r="X26" s="86" t="e">
        <f t="shared" si="4"/>
        <v>#DIV/0!</v>
      </c>
      <c r="Y26" s="94">
        <v>1</v>
      </c>
      <c r="Z26" s="89"/>
      <c r="AA26" s="86">
        <f t="shared" si="5"/>
        <v>0</v>
      </c>
      <c r="AB26" s="94"/>
      <c r="AC26" s="89"/>
      <c r="AD26" s="86" t="e">
        <f t="shared" si="6"/>
        <v>#DIV/0!</v>
      </c>
      <c r="AE26" s="94"/>
      <c r="AF26" s="89"/>
      <c r="AG26" s="86" t="e">
        <f t="shared" si="7"/>
        <v>#DIV/0!</v>
      </c>
      <c r="AH26" s="94"/>
      <c r="AI26" s="89"/>
      <c r="AJ26" s="86" t="e">
        <f t="shared" si="8"/>
        <v>#DIV/0!</v>
      </c>
      <c r="AK26" s="94"/>
      <c r="AL26" s="89"/>
      <c r="AM26" s="86" t="e">
        <f t="shared" si="9"/>
        <v>#DIV/0!</v>
      </c>
      <c r="AN26" s="94"/>
      <c r="AO26" s="89"/>
      <c r="AP26" s="86" t="e">
        <f t="shared" si="10"/>
        <v>#DIV/0!</v>
      </c>
      <c r="AQ26" s="94"/>
      <c r="AR26" s="90"/>
      <c r="AS26" s="87" t="e">
        <f t="shared" si="11"/>
        <v>#DIV/0!</v>
      </c>
      <c r="AT26" s="92">
        <f t="shared" si="12"/>
        <v>1</v>
      </c>
      <c r="AU26" s="140">
        <f>K26+N26+Q26+T26+W26+Z26+AC26+AF26+AI26+AL26+AO26+AR26</f>
        <v>0</v>
      </c>
      <c r="AV26" s="86">
        <f t="shared" si="13"/>
        <v>0</v>
      </c>
      <c r="AW26" s="87">
        <f t="shared" si="14"/>
        <v>0</v>
      </c>
    </row>
    <row r="27" spans="1:49" ht="25.5" x14ac:dyDescent="0.2">
      <c r="A27" s="255"/>
      <c r="B27" s="64" t="s">
        <v>296</v>
      </c>
      <c r="C27" s="37" t="s">
        <v>297</v>
      </c>
      <c r="D27" s="37" t="s">
        <v>298</v>
      </c>
      <c r="E27" s="65" t="s">
        <v>364</v>
      </c>
      <c r="F27" s="65" t="s">
        <v>294</v>
      </c>
      <c r="G27" s="45">
        <v>44682</v>
      </c>
      <c r="H27" s="46">
        <v>44772</v>
      </c>
      <c r="I27" s="88">
        <v>0.06</v>
      </c>
      <c r="J27" s="94"/>
      <c r="K27" s="89"/>
      <c r="L27" s="86" t="e">
        <f t="shared" si="0"/>
        <v>#DIV/0!</v>
      </c>
      <c r="M27" s="94"/>
      <c r="N27" s="89"/>
      <c r="O27" s="86" t="e">
        <f t="shared" si="1"/>
        <v>#DIV/0!</v>
      </c>
      <c r="P27" s="94"/>
      <c r="Q27" s="90"/>
      <c r="R27" s="87" t="e">
        <f t="shared" si="2"/>
        <v>#DIV/0!</v>
      </c>
      <c r="S27" s="94"/>
      <c r="T27" s="89"/>
      <c r="U27" s="86" t="e">
        <f t="shared" si="3"/>
        <v>#DIV/0!</v>
      </c>
      <c r="V27" s="94"/>
      <c r="W27" s="89"/>
      <c r="X27" s="86" t="e">
        <f t="shared" si="4"/>
        <v>#DIV/0!</v>
      </c>
      <c r="Y27" s="94"/>
      <c r="Z27" s="89"/>
      <c r="AA27" s="86" t="e">
        <f t="shared" si="5"/>
        <v>#DIV/0!</v>
      </c>
      <c r="AB27" s="94">
        <v>1</v>
      </c>
      <c r="AC27" s="89"/>
      <c r="AD27" s="86">
        <f t="shared" si="6"/>
        <v>0</v>
      </c>
      <c r="AE27" s="94"/>
      <c r="AF27" s="89"/>
      <c r="AG27" s="86" t="e">
        <f t="shared" si="7"/>
        <v>#DIV/0!</v>
      </c>
      <c r="AH27" s="94"/>
      <c r="AI27" s="89"/>
      <c r="AJ27" s="86" t="e">
        <f t="shared" si="8"/>
        <v>#DIV/0!</v>
      </c>
      <c r="AK27" s="94"/>
      <c r="AL27" s="89"/>
      <c r="AM27" s="86" t="e">
        <f t="shared" si="9"/>
        <v>#DIV/0!</v>
      </c>
      <c r="AN27" s="94"/>
      <c r="AO27" s="89"/>
      <c r="AP27" s="86" t="e">
        <f t="shared" si="10"/>
        <v>#DIV/0!</v>
      </c>
      <c r="AQ27" s="94"/>
      <c r="AR27" s="90"/>
      <c r="AS27" s="87" t="e">
        <f t="shared" si="11"/>
        <v>#DIV/0!</v>
      </c>
      <c r="AT27" s="92">
        <f t="shared" si="12"/>
        <v>1</v>
      </c>
      <c r="AU27" s="87">
        <f t="shared" si="12"/>
        <v>0</v>
      </c>
      <c r="AV27" s="86">
        <f t="shared" si="13"/>
        <v>0</v>
      </c>
      <c r="AW27" s="87">
        <f t="shared" si="14"/>
        <v>0</v>
      </c>
    </row>
  </sheetData>
  <autoFilter ref="A5:AW27" xr:uid="{00000000-0001-0000-0500-000000000000}">
    <filterColumn colId="1" showButton="0"/>
  </autoFilter>
  <mergeCells count="23">
    <mergeCell ref="AT3:AV4"/>
    <mergeCell ref="AW3:AW4"/>
    <mergeCell ref="AE3:AG4"/>
    <mergeCell ref="AH3:AJ4"/>
    <mergeCell ref="AK3:AM4"/>
    <mergeCell ref="AN3:AP4"/>
    <mergeCell ref="AQ3:AS4"/>
    <mergeCell ref="A14:A21"/>
    <mergeCell ref="A25:A27"/>
    <mergeCell ref="A23:A24"/>
    <mergeCell ref="AU1:AW2"/>
    <mergeCell ref="B1:AT2"/>
    <mergeCell ref="A3:H4"/>
    <mergeCell ref="B5:C5"/>
    <mergeCell ref="I3:I4"/>
    <mergeCell ref="J3:L4"/>
    <mergeCell ref="M3:O4"/>
    <mergeCell ref="P3:R4"/>
    <mergeCell ref="S3:U4"/>
    <mergeCell ref="V3:X4"/>
    <mergeCell ref="Y3:AA4"/>
    <mergeCell ref="AB3:AD4"/>
    <mergeCell ref="A6:A12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AW16"/>
  <sheetViews>
    <sheetView zoomScale="85" zoomScaleNormal="8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25" sqref="E25"/>
    </sheetView>
  </sheetViews>
  <sheetFormatPr baseColWidth="10" defaultColWidth="9.33203125" defaultRowHeight="12.75" x14ac:dyDescent="0.2"/>
  <cols>
    <col min="1" max="1" width="21.1640625" bestFit="1" customWidth="1"/>
    <col min="2" max="2" width="6.6640625" style="5" bestFit="1" customWidth="1"/>
    <col min="3" max="3" width="50.83203125" customWidth="1"/>
    <col min="4" max="4" width="56.6640625" customWidth="1"/>
    <col min="5" max="5" width="32.33203125" bestFit="1" customWidth="1"/>
    <col min="6" max="6" width="26.5" bestFit="1" customWidth="1"/>
    <col min="7" max="7" width="14.1640625" bestFit="1" customWidth="1"/>
    <col min="8" max="8" width="14.33203125" customWidth="1"/>
  </cols>
  <sheetData>
    <row r="1" spans="1:49" ht="98.25" customHeight="1" x14ac:dyDescent="0.2">
      <c r="A1" s="265" t="s">
        <v>1</v>
      </c>
      <c r="B1" s="265"/>
      <c r="C1" s="272" t="s">
        <v>299</v>
      </c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  <c r="AQ1" s="273"/>
      <c r="AR1" s="273"/>
      <c r="AS1" s="273"/>
      <c r="AT1" s="273"/>
      <c r="AU1" s="271"/>
      <c r="AV1" s="271"/>
      <c r="AW1" s="271"/>
    </row>
    <row r="2" spans="1:49" s="5" customFormat="1" x14ac:dyDescent="0.2">
      <c r="A2" s="266" t="s">
        <v>300</v>
      </c>
      <c r="B2" s="266"/>
      <c r="C2" s="266"/>
      <c r="D2" s="266"/>
      <c r="E2" s="266"/>
      <c r="F2" s="266"/>
      <c r="G2" s="266"/>
      <c r="H2" s="266"/>
      <c r="I2" s="208" t="s">
        <v>6</v>
      </c>
      <c r="J2" s="205" t="s">
        <v>7</v>
      </c>
      <c r="K2" s="205"/>
      <c r="L2" s="205"/>
      <c r="M2" s="205" t="s">
        <v>8</v>
      </c>
      <c r="N2" s="205"/>
      <c r="O2" s="205"/>
      <c r="P2" s="205" t="s">
        <v>9</v>
      </c>
      <c r="Q2" s="205"/>
      <c r="R2" s="205"/>
      <c r="S2" s="205" t="s">
        <v>10</v>
      </c>
      <c r="T2" s="205"/>
      <c r="U2" s="205"/>
      <c r="V2" s="205" t="s">
        <v>11</v>
      </c>
      <c r="W2" s="205"/>
      <c r="X2" s="205"/>
      <c r="Y2" s="205" t="s">
        <v>12</v>
      </c>
      <c r="Z2" s="205"/>
      <c r="AA2" s="205"/>
      <c r="AB2" s="205" t="s">
        <v>13</v>
      </c>
      <c r="AC2" s="205"/>
      <c r="AD2" s="205"/>
      <c r="AE2" s="205" t="s">
        <v>14</v>
      </c>
      <c r="AF2" s="205"/>
      <c r="AG2" s="205"/>
      <c r="AH2" s="205" t="s">
        <v>15</v>
      </c>
      <c r="AI2" s="205"/>
      <c r="AJ2" s="205"/>
      <c r="AK2" s="205" t="s">
        <v>16</v>
      </c>
      <c r="AL2" s="205"/>
      <c r="AM2" s="205"/>
      <c r="AN2" s="205" t="s">
        <v>17</v>
      </c>
      <c r="AO2" s="205"/>
      <c r="AP2" s="205"/>
      <c r="AQ2" s="205" t="s">
        <v>18</v>
      </c>
      <c r="AR2" s="205"/>
      <c r="AS2" s="205"/>
      <c r="AT2" s="205" t="s">
        <v>19</v>
      </c>
      <c r="AU2" s="205"/>
      <c r="AV2" s="205"/>
      <c r="AW2" s="208" t="s">
        <v>20</v>
      </c>
    </row>
    <row r="3" spans="1:49" s="5" customFormat="1" x14ac:dyDescent="0.2">
      <c r="A3" s="266"/>
      <c r="B3" s="266"/>
      <c r="C3" s="266"/>
      <c r="D3" s="266"/>
      <c r="E3" s="266"/>
      <c r="F3" s="266"/>
      <c r="G3" s="266"/>
      <c r="H3" s="266"/>
      <c r="I3" s="208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8"/>
    </row>
    <row r="4" spans="1:49" s="5" customFormat="1" ht="25.5" x14ac:dyDescent="0.2">
      <c r="A4" s="57" t="s">
        <v>21</v>
      </c>
      <c r="B4" s="264" t="s">
        <v>22</v>
      </c>
      <c r="C4" s="264"/>
      <c r="D4" s="56" t="s">
        <v>23</v>
      </c>
      <c r="E4" s="57" t="s">
        <v>24</v>
      </c>
      <c r="F4" s="57" t="s">
        <v>25</v>
      </c>
      <c r="G4" s="56" t="s">
        <v>26</v>
      </c>
      <c r="H4" s="56" t="s">
        <v>386</v>
      </c>
      <c r="I4" s="82">
        <f>SUM(I5:I16)</f>
        <v>0.99960000000000016</v>
      </c>
      <c r="J4" s="83" t="s">
        <v>27</v>
      </c>
      <c r="K4" s="83" t="s">
        <v>28</v>
      </c>
      <c r="L4" s="84" t="s">
        <v>29</v>
      </c>
      <c r="M4" s="83" t="s">
        <v>27</v>
      </c>
      <c r="N4" s="83" t="s">
        <v>28</v>
      </c>
      <c r="O4" s="84" t="s">
        <v>29</v>
      </c>
      <c r="P4" s="83" t="s">
        <v>27</v>
      </c>
      <c r="Q4" s="83" t="s">
        <v>28</v>
      </c>
      <c r="R4" s="84" t="s">
        <v>29</v>
      </c>
      <c r="S4" s="83" t="s">
        <v>27</v>
      </c>
      <c r="T4" s="83" t="s">
        <v>28</v>
      </c>
      <c r="U4" s="84" t="s">
        <v>29</v>
      </c>
      <c r="V4" s="83" t="s">
        <v>27</v>
      </c>
      <c r="W4" s="83" t="s">
        <v>28</v>
      </c>
      <c r="X4" s="84" t="s">
        <v>29</v>
      </c>
      <c r="Y4" s="83" t="s">
        <v>27</v>
      </c>
      <c r="Z4" s="83" t="s">
        <v>28</v>
      </c>
      <c r="AA4" s="84" t="s">
        <v>29</v>
      </c>
      <c r="AB4" s="83" t="s">
        <v>27</v>
      </c>
      <c r="AC4" s="83" t="s">
        <v>28</v>
      </c>
      <c r="AD4" s="84" t="s">
        <v>29</v>
      </c>
      <c r="AE4" s="83" t="s">
        <v>27</v>
      </c>
      <c r="AF4" s="83" t="s">
        <v>28</v>
      </c>
      <c r="AG4" s="84" t="s">
        <v>29</v>
      </c>
      <c r="AH4" s="83" t="s">
        <v>27</v>
      </c>
      <c r="AI4" s="83" t="s">
        <v>28</v>
      </c>
      <c r="AJ4" s="84" t="s">
        <v>29</v>
      </c>
      <c r="AK4" s="83" t="s">
        <v>27</v>
      </c>
      <c r="AL4" s="83" t="s">
        <v>28</v>
      </c>
      <c r="AM4" s="84" t="s">
        <v>29</v>
      </c>
      <c r="AN4" s="83" t="s">
        <v>27</v>
      </c>
      <c r="AO4" s="83" t="s">
        <v>28</v>
      </c>
      <c r="AP4" s="84" t="s">
        <v>29</v>
      </c>
      <c r="AQ4" s="83" t="s">
        <v>27</v>
      </c>
      <c r="AR4" s="83" t="s">
        <v>28</v>
      </c>
      <c r="AS4" s="84" t="s">
        <v>29</v>
      </c>
      <c r="AT4" s="83" t="s">
        <v>27</v>
      </c>
      <c r="AU4" s="83" t="s">
        <v>28</v>
      </c>
      <c r="AV4" s="84" t="s">
        <v>29</v>
      </c>
      <c r="AW4" s="85">
        <f>SUM(AW5:AW15)</f>
        <v>0</v>
      </c>
    </row>
    <row r="5" spans="1:49" s="5" customFormat="1" ht="38.25" x14ac:dyDescent="0.2">
      <c r="A5" s="269" t="s">
        <v>301</v>
      </c>
      <c r="B5" s="35" t="s">
        <v>302</v>
      </c>
      <c r="C5" s="24" t="s">
        <v>303</v>
      </c>
      <c r="D5" s="24" t="s">
        <v>304</v>
      </c>
      <c r="E5" s="20" t="s">
        <v>305</v>
      </c>
      <c r="F5" s="20" t="s">
        <v>132</v>
      </c>
      <c r="G5" s="1">
        <v>44621</v>
      </c>
      <c r="H5" s="1">
        <v>44712</v>
      </c>
      <c r="I5" s="127">
        <v>8.3299999999999999E-2</v>
      </c>
      <c r="J5" s="87"/>
      <c r="K5" s="87"/>
      <c r="L5" s="86" t="e">
        <f>+K5/J5</f>
        <v>#DIV/0!</v>
      </c>
      <c r="M5" s="87"/>
      <c r="N5" s="87"/>
      <c r="O5" s="86" t="e">
        <f>+N5/M5</f>
        <v>#DIV/0!</v>
      </c>
      <c r="P5" s="87"/>
      <c r="Q5" s="87"/>
      <c r="R5" s="87" t="e">
        <f>+Q5/P5</f>
        <v>#DIV/0!</v>
      </c>
      <c r="S5" s="87"/>
      <c r="T5" s="87"/>
      <c r="U5" s="86" t="e">
        <f>+T5/S5</f>
        <v>#DIV/0!</v>
      </c>
      <c r="V5" s="87">
        <v>1</v>
      </c>
      <c r="W5" s="87"/>
      <c r="X5" s="86">
        <f>+W5/V5</f>
        <v>0</v>
      </c>
      <c r="Y5" s="87"/>
      <c r="Z5" s="87"/>
      <c r="AA5" s="86" t="e">
        <f>+Z5/Y5</f>
        <v>#DIV/0!</v>
      </c>
      <c r="AB5" s="87"/>
      <c r="AC5" s="87"/>
      <c r="AD5" s="86" t="e">
        <f>+AC5/AB5</f>
        <v>#DIV/0!</v>
      </c>
      <c r="AE5" s="87"/>
      <c r="AF5" s="87"/>
      <c r="AG5" s="86" t="e">
        <f>+AF5/AE5</f>
        <v>#DIV/0!</v>
      </c>
      <c r="AH5" s="87"/>
      <c r="AI5" s="87"/>
      <c r="AJ5" s="86" t="e">
        <f>+AI5/AH5</f>
        <v>#DIV/0!</v>
      </c>
      <c r="AK5" s="87"/>
      <c r="AL5" s="87"/>
      <c r="AM5" s="86" t="e">
        <f>+AL5/AK5</f>
        <v>#DIV/0!</v>
      </c>
      <c r="AN5" s="87"/>
      <c r="AO5" s="87"/>
      <c r="AP5" s="86" t="e">
        <f>+AO5/AN5</f>
        <v>#DIV/0!</v>
      </c>
      <c r="AQ5" s="87"/>
      <c r="AR5" s="87"/>
      <c r="AS5" s="87" t="e">
        <f>+AR5/AQ5</f>
        <v>#DIV/0!</v>
      </c>
      <c r="AT5" s="87">
        <f>J5+M5+P5+S5+V5+Y5+AB5+AE5+AH5+AK5+AN5+AQ5</f>
        <v>1</v>
      </c>
      <c r="AU5" s="87"/>
      <c r="AV5" s="86">
        <f t="shared" ref="AV5:AV16" si="0">+AU5/AT5</f>
        <v>0</v>
      </c>
      <c r="AW5" s="87">
        <f t="shared" ref="AW5:AW16" si="1">+AV5*I5</f>
        <v>0</v>
      </c>
    </row>
    <row r="6" spans="1:49" s="5" customFormat="1" ht="25.5" x14ac:dyDescent="0.2">
      <c r="A6" s="270"/>
      <c r="B6" s="35" t="s">
        <v>306</v>
      </c>
      <c r="C6" s="25" t="s">
        <v>307</v>
      </c>
      <c r="D6" s="25" t="s">
        <v>308</v>
      </c>
      <c r="E6" s="21" t="s">
        <v>305</v>
      </c>
      <c r="F6" s="21" t="s">
        <v>55</v>
      </c>
      <c r="G6" s="2">
        <v>44652</v>
      </c>
      <c r="H6" s="3">
        <v>44895</v>
      </c>
      <c r="I6" s="127">
        <v>8.3299999999999999E-2</v>
      </c>
      <c r="J6" s="87"/>
      <c r="K6" s="87"/>
      <c r="L6" s="86" t="e">
        <f t="shared" ref="L6:L14" si="2">+K6/J6</f>
        <v>#DIV/0!</v>
      </c>
      <c r="M6" s="87"/>
      <c r="N6" s="87"/>
      <c r="O6" s="86" t="e">
        <f t="shared" ref="O6:O14" si="3">+N6/M6</f>
        <v>#DIV/0!</v>
      </c>
      <c r="P6" s="87"/>
      <c r="Q6" s="87"/>
      <c r="R6" s="87" t="e">
        <f t="shared" ref="R6:R14" si="4">+Q6/P6</f>
        <v>#DIV/0!</v>
      </c>
      <c r="S6" s="87">
        <v>1</v>
      </c>
      <c r="T6" s="87"/>
      <c r="U6" s="86">
        <f t="shared" ref="U6:U14" si="5">+T6/S6</f>
        <v>0</v>
      </c>
      <c r="V6" s="87"/>
      <c r="W6" s="87"/>
      <c r="X6" s="86" t="e">
        <f t="shared" ref="X6:X14" si="6">+W6/V6</f>
        <v>#DIV/0!</v>
      </c>
      <c r="Y6" s="87">
        <v>2</v>
      </c>
      <c r="Z6" s="87"/>
      <c r="AA6" s="86">
        <f t="shared" ref="AA6:AA14" si="7">+Z6/Y6</f>
        <v>0</v>
      </c>
      <c r="AB6" s="87">
        <v>1</v>
      </c>
      <c r="AC6" s="87"/>
      <c r="AD6" s="86">
        <f t="shared" ref="AD6:AD14" si="8">+AC6/AB6</f>
        <v>0</v>
      </c>
      <c r="AE6" s="87">
        <v>1</v>
      </c>
      <c r="AF6" s="87"/>
      <c r="AG6" s="86">
        <f t="shared" ref="AG6:AG14" si="9">+AF6/AE6</f>
        <v>0</v>
      </c>
      <c r="AH6" s="87">
        <v>1</v>
      </c>
      <c r="AI6" s="87"/>
      <c r="AJ6" s="86">
        <f t="shared" ref="AJ6:AJ14" si="10">+AI6/AH6</f>
        <v>0</v>
      </c>
      <c r="AK6" s="87">
        <v>2</v>
      </c>
      <c r="AL6" s="87"/>
      <c r="AM6" s="86">
        <f t="shared" ref="AM6:AM14" si="11">+AL6/AK6</f>
        <v>0</v>
      </c>
      <c r="AN6" s="87">
        <v>2</v>
      </c>
      <c r="AO6" s="87"/>
      <c r="AP6" s="86">
        <f t="shared" ref="AP6:AP14" si="12">+AO6/AN6</f>
        <v>0</v>
      </c>
      <c r="AQ6" s="87"/>
      <c r="AR6" s="87"/>
      <c r="AS6" s="87" t="e">
        <f t="shared" ref="AS6:AS14" si="13">+AR6/AQ6</f>
        <v>#DIV/0!</v>
      </c>
      <c r="AT6" s="87">
        <f t="shared" ref="AT6:AT16" si="14">J6+M6+P6+S6+V6+Y6+AB6+AE6+AH6+AK6+AN6+AQ6</f>
        <v>10</v>
      </c>
      <c r="AU6" s="87"/>
      <c r="AV6" s="86">
        <f t="shared" si="0"/>
        <v>0</v>
      </c>
      <c r="AW6" s="87">
        <f t="shared" si="1"/>
        <v>0</v>
      </c>
    </row>
    <row r="7" spans="1:49" s="5" customFormat="1" ht="63.75" hidden="1" x14ac:dyDescent="0.2">
      <c r="A7" s="270"/>
      <c r="B7" s="35" t="s">
        <v>309</v>
      </c>
      <c r="C7" s="24" t="s">
        <v>310</v>
      </c>
      <c r="D7" s="24" t="s">
        <v>400</v>
      </c>
      <c r="E7" s="20" t="s">
        <v>401</v>
      </c>
      <c r="F7" s="20" t="s">
        <v>132</v>
      </c>
      <c r="G7" s="1">
        <v>44593</v>
      </c>
      <c r="H7" s="3">
        <v>44925</v>
      </c>
      <c r="I7" s="127">
        <v>8.3299999999999999E-2</v>
      </c>
      <c r="J7" s="87"/>
      <c r="K7" s="87"/>
      <c r="L7" s="86" t="e">
        <f t="shared" si="2"/>
        <v>#DIV/0!</v>
      </c>
      <c r="M7" s="87"/>
      <c r="N7" s="87"/>
      <c r="O7" s="86" t="e">
        <f t="shared" si="3"/>
        <v>#DIV/0!</v>
      </c>
      <c r="P7" s="87"/>
      <c r="Q7" s="87"/>
      <c r="R7" s="87" t="e">
        <f t="shared" si="4"/>
        <v>#DIV/0!</v>
      </c>
      <c r="S7" s="87"/>
      <c r="T7" s="87"/>
      <c r="U7" s="86" t="e">
        <f t="shared" si="5"/>
        <v>#DIV/0!</v>
      </c>
      <c r="V7" s="87"/>
      <c r="W7" s="87"/>
      <c r="X7" s="86" t="e">
        <f t="shared" si="6"/>
        <v>#DIV/0!</v>
      </c>
      <c r="Y7" s="87">
        <v>1</v>
      </c>
      <c r="Z7" s="87"/>
      <c r="AA7" s="86">
        <f t="shared" si="7"/>
        <v>0</v>
      </c>
      <c r="AB7" s="87"/>
      <c r="AC7" s="87"/>
      <c r="AD7" s="86" t="e">
        <f t="shared" si="8"/>
        <v>#DIV/0!</v>
      </c>
      <c r="AE7" s="87"/>
      <c r="AF7" s="87"/>
      <c r="AG7" s="86" t="e">
        <f t="shared" si="9"/>
        <v>#DIV/0!</v>
      </c>
      <c r="AH7" s="87"/>
      <c r="AI7" s="87"/>
      <c r="AJ7" s="86" t="e">
        <f t="shared" si="10"/>
        <v>#DIV/0!</v>
      </c>
      <c r="AK7" s="87"/>
      <c r="AL7" s="87"/>
      <c r="AM7" s="86" t="e">
        <f t="shared" si="11"/>
        <v>#DIV/0!</v>
      </c>
      <c r="AN7" s="87">
        <v>1</v>
      </c>
      <c r="AO7" s="87"/>
      <c r="AP7" s="86">
        <f t="shared" si="12"/>
        <v>0</v>
      </c>
      <c r="AQ7" s="87"/>
      <c r="AR7" s="87"/>
      <c r="AS7" s="87" t="e">
        <f t="shared" si="13"/>
        <v>#DIV/0!</v>
      </c>
      <c r="AT7" s="87">
        <f t="shared" si="14"/>
        <v>2</v>
      </c>
      <c r="AU7" s="87"/>
      <c r="AV7" s="86">
        <f t="shared" si="0"/>
        <v>0</v>
      </c>
      <c r="AW7" s="87">
        <f t="shared" si="1"/>
        <v>0</v>
      </c>
    </row>
    <row r="8" spans="1:49" s="5" customFormat="1" ht="25.5" x14ac:dyDescent="0.2">
      <c r="A8" s="270"/>
      <c r="B8" s="31" t="s">
        <v>311</v>
      </c>
      <c r="C8" s="24" t="s">
        <v>312</v>
      </c>
      <c r="D8" s="24" t="s">
        <v>313</v>
      </c>
      <c r="E8" s="21" t="s">
        <v>305</v>
      </c>
      <c r="F8" s="21" t="s">
        <v>148</v>
      </c>
      <c r="G8" s="1">
        <v>44837</v>
      </c>
      <c r="H8" s="3">
        <v>44911</v>
      </c>
      <c r="I8" s="127">
        <v>8.3299999999999999E-2</v>
      </c>
      <c r="J8" s="87"/>
      <c r="K8" s="87"/>
      <c r="L8" s="86" t="e">
        <f t="shared" si="2"/>
        <v>#DIV/0!</v>
      </c>
      <c r="M8" s="87"/>
      <c r="N8" s="87"/>
      <c r="O8" s="86" t="e">
        <f t="shared" si="3"/>
        <v>#DIV/0!</v>
      </c>
      <c r="P8" s="87"/>
      <c r="Q8" s="87"/>
      <c r="R8" s="87" t="e">
        <f t="shared" si="4"/>
        <v>#DIV/0!</v>
      </c>
      <c r="S8" s="87"/>
      <c r="T8" s="87"/>
      <c r="U8" s="86" t="e">
        <f t="shared" si="5"/>
        <v>#DIV/0!</v>
      </c>
      <c r="V8" s="87"/>
      <c r="W8" s="87"/>
      <c r="X8" s="86" t="e">
        <f t="shared" si="6"/>
        <v>#DIV/0!</v>
      </c>
      <c r="Y8" s="87"/>
      <c r="Z8" s="87"/>
      <c r="AA8" s="86" t="e">
        <f t="shared" si="7"/>
        <v>#DIV/0!</v>
      </c>
      <c r="AB8" s="87"/>
      <c r="AC8" s="87"/>
      <c r="AD8" s="86" t="e">
        <f t="shared" si="8"/>
        <v>#DIV/0!</v>
      </c>
      <c r="AE8" s="87"/>
      <c r="AF8" s="87"/>
      <c r="AG8" s="86" t="e">
        <f t="shared" si="9"/>
        <v>#DIV/0!</v>
      </c>
      <c r="AH8" s="87"/>
      <c r="AI8" s="87"/>
      <c r="AJ8" s="86" t="e">
        <f t="shared" si="10"/>
        <v>#DIV/0!</v>
      </c>
      <c r="AK8" s="87"/>
      <c r="AL8" s="87"/>
      <c r="AM8" s="86" t="e">
        <f t="shared" si="11"/>
        <v>#DIV/0!</v>
      </c>
      <c r="AN8" s="87">
        <v>1</v>
      </c>
      <c r="AO8" s="87"/>
      <c r="AP8" s="86">
        <f t="shared" si="12"/>
        <v>0</v>
      </c>
      <c r="AQ8" s="87"/>
      <c r="AR8" s="87"/>
      <c r="AS8" s="87" t="e">
        <f t="shared" si="13"/>
        <v>#DIV/0!</v>
      </c>
      <c r="AT8" s="87">
        <f t="shared" si="14"/>
        <v>1</v>
      </c>
      <c r="AU8" s="87"/>
      <c r="AV8" s="86">
        <f t="shared" si="0"/>
        <v>0</v>
      </c>
      <c r="AW8" s="87">
        <f t="shared" si="1"/>
        <v>0</v>
      </c>
    </row>
    <row r="9" spans="1:49" s="5" customFormat="1" ht="38.25" x14ac:dyDescent="0.2">
      <c r="A9" s="269" t="s">
        <v>314</v>
      </c>
      <c r="B9" s="31" t="s">
        <v>315</v>
      </c>
      <c r="C9" s="24" t="s">
        <v>316</v>
      </c>
      <c r="D9" s="24" t="s">
        <v>317</v>
      </c>
      <c r="E9" s="21" t="s">
        <v>305</v>
      </c>
      <c r="F9" s="21" t="s">
        <v>318</v>
      </c>
      <c r="G9" s="2">
        <v>44747</v>
      </c>
      <c r="H9" s="3">
        <v>44895</v>
      </c>
      <c r="I9" s="127">
        <v>8.3299999999999999E-2</v>
      </c>
      <c r="J9" s="87"/>
      <c r="K9" s="87"/>
      <c r="L9" s="86" t="e">
        <f t="shared" si="2"/>
        <v>#DIV/0!</v>
      </c>
      <c r="M9" s="87"/>
      <c r="N9" s="87"/>
      <c r="O9" s="86" t="e">
        <f t="shared" si="3"/>
        <v>#DIV/0!</v>
      </c>
      <c r="P9" s="87"/>
      <c r="Q9" s="87"/>
      <c r="R9" s="87" t="e">
        <f t="shared" si="4"/>
        <v>#DIV/0!</v>
      </c>
      <c r="S9" s="87"/>
      <c r="T9" s="87"/>
      <c r="U9" s="86" t="e">
        <f t="shared" si="5"/>
        <v>#DIV/0!</v>
      </c>
      <c r="V9" s="87"/>
      <c r="W9" s="87"/>
      <c r="X9" s="86" t="e">
        <f t="shared" si="6"/>
        <v>#DIV/0!</v>
      </c>
      <c r="Y9" s="87"/>
      <c r="Z9" s="87"/>
      <c r="AA9" s="86" t="e">
        <f t="shared" si="7"/>
        <v>#DIV/0!</v>
      </c>
      <c r="AB9" s="87"/>
      <c r="AC9" s="87"/>
      <c r="AD9" s="86" t="e">
        <f t="shared" si="8"/>
        <v>#DIV/0!</v>
      </c>
      <c r="AE9" s="87"/>
      <c r="AF9" s="87"/>
      <c r="AG9" s="86" t="e">
        <f t="shared" si="9"/>
        <v>#DIV/0!</v>
      </c>
      <c r="AH9" s="87">
        <v>1</v>
      </c>
      <c r="AI9" s="87"/>
      <c r="AJ9" s="86">
        <f t="shared" si="10"/>
        <v>0</v>
      </c>
      <c r="AK9" s="87"/>
      <c r="AL9" s="87"/>
      <c r="AM9" s="86" t="e">
        <f t="shared" si="11"/>
        <v>#DIV/0!</v>
      </c>
      <c r="AN9" s="87"/>
      <c r="AO9" s="87"/>
      <c r="AP9" s="86" t="e">
        <f t="shared" si="12"/>
        <v>#DIV/0!</v>
      </c>
      <c r="AQ9" s="87"/>
      <c r="AR9" s="87"/>
      <c r="AS9" s="87" t="e">
        <f t="shared" si="13"/>
        <v>#DIV/0!</v>
      </c>
      <c r="AT9" s="87">
        <f t="shared" si="14"/>
        <v>1</v>
      </c>
      <c r="AU9" s="87"/>
      <c r="AV9" s="86">
        <f t="shared" si="0"/>
        <v>0</v>
      </c>
      <c r="AW9" s="87">
        <f t="shared" si="1"/>
        <v>0</v>
      </c>
    </row>
    <row r="10" spans="1:49" s="5" customFormat="1" ht="51" x14ac:dyDescent="0.2">
      <c r="A10" s="270"/>
      <c r="B10" s="32" t="s">
        <v>319</v>
      </c>
      <c r="C10" s="24" t="s">
        <v>320</v>
      </c>
      <c r="D10" s="24" t="s">
        <v>321</v>
      </c>
      <c r="E10" s="20" t="s">
        <v>194</v>
      </c>
      <c r="F10" s="20" t="s">
        <v>132</v>
      </c>
      <c r="G10" s="1">
        <v>44621</v>
      </c>
      <c r="H10" s="3">
        <v>44712</v>
      </c>
      <c r="I10" s="127">
        <v>8.3299999999999999E-2</v>
      </c>
      <c r="J10" s="87"/>
      <c r="K10" s="87"/>
      <c r="L10" s="86" t="e">
        <f t="shared" si="2"/>
        <v>#DIV/0!</v>
      </c>
      <c r="M10" s="87"/>
      <c r="N10" s="87"/>
      <c r="O10" s="86" t="e">
        <f t="shared" si="3"/>
        <v>#DIV/0!</v>
      </c>
      <c r="P10" s="87"/>
      <c r="Q10" s="87"/>
      <c r="R10" s="87" t="e">
        <f t="shared" si="4"/>
        <v>#DIV/0!</v>
      </c>
      <c r="S10" s="87"/>
      <c r="T10" s="87"/>
      <c r="U10" s="86" t="e">
        <f t="shared" si="5"/>
        <v>#DIV/0!</v>
      </c>
      <c r="V10" s="87">
        <v>1</v>
      </c>
      <c r="W10" s="87"/>
      <c r="X10" s="86">
        <f t="shared" si="6"/>
        <v>0</v>
      </c>
      <c r="Y10" s="87"/>
      <c r="Z10" s="87"/>
      <c r="AA10" s="86" t="e">
        <f t="shared" si="7"/>
        <v>#DIV/0!</v>
      </c>
      <c r="AB10" s="87"/>
      <c r="AC10" s="87"/>
      <c r="AD10" s="86" t="e">
        <f t="shared" si="8"/>
        <v>#DIV/0!</v>
      </c>
      <c r="AE10" s="87"/>
      <c r="AF10" s="87"/>
      <c r="AG10" s="86" t="e">
        <f t="shared" si="9"/>
        <v>#DIV/0!</v>
      </c>
      <c r="AH10" s="87"/>
      <c r="AI10" s="87"/>
      <c r="AJ10" s="86" t="e">
        <f t="shared" si="10"/>
        <v>#DIV/0!</v>
      </c>
      <c r="AK10" s="87"/>
      <c r="AL10" s="87"/>
      <c r="AM10" s="86" t="e">
        <f t="shared" si="11"/>
        <v>#DIV/0!</v>
      </c>
      <c r="AN10" s="87"/>
      <c r="AO10" s="87"/>
      <c r="AP10" s="86" t="e">
        <f t="shared" si="12"/>
        <v>#DIV/0!</v>
      </c>
      <c r="AQ10" s="87"/>
      <c r="AR10" s="87"/>
      <c r="AS10" s="87" t="e">
        <f t="shared" si="13"/>
        <v>#DIV/0!</v>
      </c>
      <c r="AT10" s="87">
        <f t="shared" si="14"/>
        <v>1</v>
      </c>
      <c r="AU10" s="87"/>
      <c r="AV10" s="86">
        <f t="shared" si="0"/>
        <v>0</v>
      </c>
      <c r="AW10" s="87">
        <f t="shared" si="1"/>
        <v>0</v>
      </c>
    </row>
    <row r="11" spans="1:49" s="5" customFormat="1" ht="38.25" hidden="1" x14ac:dyDescent="0.2">
      <c r="A11" s="270"/>
      <c r="B11" s="33" t="s">
        <v>326</v>
      </c>
      <c r="C11" s="26" t="s">
        <v>322</v>
      </c>
      <c r="D11" s="26" t="s">
        <v>323</v>
      </c>
      <c r="E11" s="20" t="s">
        <v>324</v>
      </c>
      <c r="F11" s="20" t="s">
        <v>325</v>
      </c>
      <c r="G11" s="3">
        <v>44562</v>
      </c>
      <c r="H11" s="3">
        <v>44926</v>
      </c>
      <c r="I11" s="127">
        <v>8.3299999999999999E-2</v>
      </c>
      <c r="J11" s="87"/>
      <c r="K11" s="87"/>
      <c r="L11" s="86" t="e">
        <f t="shared" si="2"/>
        <v>#DIV/0!</v>
      </c>
      <c r="M11" s="87"/>
      <c r="N11" s="87"/>
      <c r="O11" s="86" t="e">
        <f t="shared" si="3"/>
        <v>#DIV/0!</v>
      </c>
      <c r="P11" s="87">
        <v>1</v>
      </c>
      <c r="Q11" s="87"/>
      <c r="R11" s="87">
        <f t="shared" si="4"/>
        <v>0</v>
      </c>
      <c r="S11" s="87"/>
      <c r="T11" s="87"/>
      <c r="U11" s="86" t="e">
        <f t="shared" si="5"/>
        <v>#DIV/0!</v>
      </c>
      <c r="V11" s="87">
        <v>1</v>
      </c>
      <c r="W11" s="87"/>
      <c r="X11" s="86">
        <f t="shared" si="6"/>
        <v>0</v>
      </c>
      <c r="Y11" s="87"/>
      <c r="Z11" s="87"/>
      <c r="AA11" s="86" t="e">
        <f t="shared" si="7"/>
        <v>#DIV/0!</v>
      </c>
      <c r="AB11" s="87"/>
      <c r="AC11" s="87"/>
      <c r="AD11" s="86" t="e">
        <f t="shared" si="8"/>
        <v>#DIV/0!</v>
      </c>
      <c r="AE11" s="87">
        <v>1</v>
      </c>
      <c r="AF11" s="87"/>
      <c r="AG11" s="86">
        <f t="shared" si="9"/>
        <v>0</v>
      </c>
      <c r="AH11" s="87"/>
      <c r="AI11" s="87"/>
      <c r="AJ11" s="86" t="e">
        <f t="shared" si="10"/>
        <v>#DIV/0!</v>
      </c>
      <c r="AK11" s="87">
        <v>1</v>
      </c>
      <c r="AL11" s="87"/>
      <c r="AM11" s="86">
        <f t="shared" si="11"/>
        <v>0</v>
      </c>
      <c r="AN11" s="87"/>
      <c r="AO11" s="87"/>
      <c r="AP11" s="86" t="e">
        <f t="shared" si="12"/>
        <v>#DIV/0!</v>
      </c>
      <c r="AQ11" s="87"/>
      <c r="AR11" s="87"/>
      <c r="AS11" s="87" t="e">
        <f t="shared" si="13"/>
        <v>#DIV/0!</v>
      </c>
      <c r="AT11" s="87">
        <f t="shared" si="14"/>
        <v>4</v>
      </c>
      <c r="AU11" s="128">
        <f>+SUM(K11,N11,Q11,T11,W11,Z11,AC11,AF11,AI11,AL11,AO11,AR11)</f>
        <v>0</v>
      </c>
      <c r="AV11" s="86">
        <f t="shared" si="0"/>
        <v>0</v>
      </c>
      <c r="AW11" s="87">
        <f t="shared" si="1"/>
        <v>0</v>
      </c>
    </row>
    <row r="12" spans="1:49" s="5" customFormat="1" ht="25.5" x14ac:dyDescent="0.2">
      <c r="A12" s="270"/>
      <c r="B12" s="33" t="s">
        <v>407</v>
      </c>
      <c r="C12" s="26" t="s">
        <v>327</v>
      </c>
      <c r="D12" s="26" t="s">
        <v>328</v>
      </c>
      <c r="E12" s="20" t="s">
        <v>194</v>
      </c>
      <c r="F12" s="20" t="s">
        <v>325</v>
      </c>
      <c r="G12" s="1">
        <v>44805</v>
      </c>
      <c r="H12" s="1">
        <v>44834</v>
      </c>
      <c r="I12" s="127">
        <v>8.3299999999999999E-2</v>
      </c>
      <c r="J12" s="87"/>
      <c r="K12" s="87"/>
      <c r="L12" s="86" t="e">
        <f t="shared" si="2"/>
        <v>#DIV/0!</v>
      </c>
      <c r="M12" s="87"/>
      <c r="N12" s="87"/>
      <c r="O12" s="86" t="e">
        <f t="shared" si="3"/>
        <v>#DIV/0!</v>
      </c>
      <c r="P12" s="87"/>
      <c r="Q12" s="87"/>
      <c r="R12" s="87" t="e">
        <f t="shared" si="4"/>
        <v>#DIV/0!</v>
      </c>
      <c r="S12" s="87"/>
      <c r="T12" s="87"/>
      <c r="U12" s="86" t="e">
        <f t="shared" si="5"/>
        <v>#DIV/0!</v>
      </c>
      <c r="V12" s="87"/>
      <c r="W12" s="87"/>
      <c r="X12" s="86" t="e">
        <f t="shared" si="6"/>
        <v>#DIV/0!</v>
      </c>
      <c r="Y12" s="87"/>
      <c r="Z12" s="87"/>
      <c r="AA12" s="86" t="e">
        <f t="shared" si="7"/>
        <v>#DIV/0!</v>
      </c>
      <c r="AB12" s="87"/>
      <c r="AC12" s="87"/>
      <c r="AD12" s="86" t="e">
        <f t="shared" si="8"/>
        <v>#DIV/0!</v>
      </c>
      <c r="AE12" s="87"/>
      <c r="AF12" s="87"/>
      <c r="AG12" s="86" t="e">
        <f t="shared" si="9"/>
        <v>#DIV/0!</v>
      </c>
      <c r="AH12" s="87">
        <v>1</v>
      </c>
      <c r="AI12" s="87"/>
      <c r="AJ12" s="86">
        <f t="shared" si="10"/>
        <v>0</v>
      </c>
      <c r="AK12" s="87"/>
      <c r="AL12" s="87"/>
      <c r="AM12" s="86" t="e">
        <f t="shared" si="11"/>
        <v>#DIV/0!</v>
      </c>
      <c r="AN12" s="87"/>
      <c r="AO12" s="87"/>
      <c r="AP12" s="86" t="e">
        <f t="shared" si="12"/>
        <v>#DIV/0!</v>
      </c>
      <c r="AQ12" s="87"/>
      <c r="AR12" s="87"/>
      <c r="AS12" s="87" t="e">
        <f t="shared" si="13"/>
        <v>#DIV/0!</v>
      </c>
      <c r="AT12" s="87">
        <f t="shared" si="14"/>
        <v>1</v>
      </c>
      <c r="AU12" s="87"/>
      <c r="AV12" s="86">
        <f t="shared" si="0"/>
        <v>0</v>
      </c>
      <c r="AW12" s="87">
        <f t="shared" si="1"/>
        <v>0</v>
      </c>
    </row>
    <row r="13" spans="1:49" s="5" customFormat="1" ht="38.25" hidden="1" x14ac:dyDescent="0.2">
      <c r="A13" s="267" t="s">
        <v>329</v>
      </c>
      <c r="B13" s="29" t="s">
        <v>330</v>
      </c>
      <c r="C13" s="24" t="s">
        <v>331</v>
      </c>
      <c r="D13" s="24" t="s">
        <v>332</v>
      </c>
      <c r="E13" s="20" t="s">
        <v>32</v>
      </c>
      <c r="F13" s="20" t="s">
        <v>132</v>
      </c>
      <c r="G13" s="1">
        <v>44805</v>
      </c>
      <c r="H13" s="3">
        <v>44834</v>
      </c>
      <c r="I13" s="127">
        <v>8.3299999999999999E-2</v>
      </c>
      <c r="J13" s="87"/>
      <c r="K13" s="87"/>
      <c r="L13" s="86" t="e">
        <f t="shared" si="2"/>
        <v>#DIV/0!</v>
      </c>
      <c r="M13" s="87"/>
      <c r="N13" s="87"/>
      <c r="O13" s="86" t="e">
        <f t="shared" si="3"/>
        <v>#DIV/0!</v>
      </c>
      <c r="P13" s="87"/>
      <c r="Q13" s="87"/>
      <c r="R13" s="87" t="e">
        <f t="shared" si="4"/>
        <v>#DIV/0!</v>
      </c>
      <c r="S13" s="87"/>
      <c r="T13" s="87"/>
      <c r="U13" s="86" t="e">
        <f t="shared" si="5"/>
        <v>#DIV/0!</v>
      </c>
      <c r="V13" s="87"/>
      <c r="W13" s="87"/>
      <c r="X13" s="86" t="e">
        <f t="shared" si="6"/>
        <v>#DIV/0!</v>
      </c>
      <c r="Y13" s="87"/>
      <c r="Z13" s="87"/>
      <c r="AA13" s="86" t="e">
        <f t="shared" si="7"/>
        <v>#DIV/0!</v>
      </c>
      <c r="AB13" s="87"/>
      <c r="AC13" s="87"/>
      <c r="AD13" s="86" t="e">
        <f t="shared" si="8"/>
        <v>#DIV/0!</v>
      </c>
      <c r="AE13" s="87"/>
      <c r="AF13" s="87"/>
      <c r="AG13" s="86" t="e">
        <f t="shared" si="9"/>
        <v>#DIV/0!</v>
      </c>
      <c r="AH13" s="87"/>
      <c r="AI13" s="87"/>
      <c r="AJ13" s="86" t="e">
        <f t="shared" si="10"/>
        <v>#DIV/0!</v>
      </c>
      <c r="AK13" s="87">
        <v>1</v>
      </c>
      <c r="AL13" s="87"/>
      <c r="AM13" s="86">
        <f t="shared" si="11"/>
        <v>0</v>
      </c>
      <c r="AN13" s="87"/>
      <c r="AO13" s="87"/>
      <c r="AP13" s="86" t="e">
        <f t="shared" si="12"/>
        <v>#DIV/0!</v>
      </c>
      <c r="AQ13" s="87"/>
      <c r="AR13" s="87"/>
      <c r="AS13" s="87" t="e">
        <f t="shared" si="13"/>
        <v>#DIV/0!</v>
      </c>
      <c r="AT13" s="87">
        <f t="shared" si="14"/>
        <v>1</v>
      </c>
      <c r="AU13" s="87"/>
      <c r="AV13" s="86">
        <f t="shared" si="0"/>
        <v>0</v>
      </c>
      <c r="AW13" s="87">
        <f t="shared" si="1"/>
        <v>0</v>
      </c>
    </row>
    <row r="14" spans="1:49" s="5" customFormat="1" ht="25.5" hidden="1" x14ac:dyDescent="0.2">
      <c r="A14" s="268"/>
      <c r="B14" s="34" t="s">
        <v>333</v>
      </c>
      <c r="C14" s="59" t="s">
        <v>334</v>
      </c>
      <c r="D14" s="59" t="s">
        <v>335</v>
      </c>
      <c r="E14" s="60" t="s">
        <v>336</v>
      </c>
      <c r="F14" s="20" t="s">
        <v>132</v>
      </c>
      <c r="G14" s="36">
        <v>44652</v>
      </c>
      <c r="H14" s="36">
        <v>44926</v>
      </c>
      <c r="I14" s="127">
        <v>8.3299999999999999E-2</v>
      </c>
      <c r="J14" s="129"/>
      <c r="K14" s="129"/>
      <c r="L14" s="86" t="e">
        <f t="shared" si="2"/>
        <v>#DIV/0!</v>
      </c>
      <c r="M14" s="129"/>
      <c r="N14" s="129"/>
      <c r="O14" s="86" t="e">
        <f t="shared" si="3"/>
        <v>#DIV/0!</v>
      </c>
      <c r="P14" s="129"/>
      <c r="Q14" s="129"/>
      <c r="R14" s="87" t="e">
        <f t="shared" si="4"/>
        <v>#DIV/0!</v>
      </c>
      <c r="S14" s="129">
        <v>0.33</v>
      </c>
      <c r="T14" s="129"/>
      <c r="U14" s="86">
        <f t="shared" si="5"/>
        <v>0</v>
      </c>
      <c r="V14" s="129"/>
      <c r="W14" s="129"/>
      <c r="X14" s="86" t="e">
        <f t="shared" si="6"/>
        <v>#DIV/0!</v>
      </c>
      <c r="Y14" s="129"/>
      <c r="Z14" s="129"/>
      <c r="AA14" s="86" t="e">
        <f t="shared" si="7"/>
        <v>#DIV/0!</v>
      </c>
      <c r="AB14" s="129"/>
      <c r="AC14" s="129"/>
      <c r="AD14" s="86" t="e">
        <f t="shared" si="8"/>
        <v>#DIV/0!</v>
      </c>
      <c r="AE14" s="129">
        <v>0.33</v>
      </c>
      <c r="AF14" s="129"/>
      <c r="AG14" s="86">
        <f t="shared" si="9"/>
        <v>0</v>
      </c>
      <c r="AH14" s="87"/>
      <c r="AI14" s="87"/>
      <c r="AJ14" s="86" t="e">
        <f t="shared" si="10"/>
        <v>#DIV/0!</v>
      </c>
      <c r="AK14" s="87"/>
      <c r="AL14" s="87"/>
      <c r="AM14" s="86" t="e">
        <f t="shared" si="11"/>
        <v>#DIV/0!</v>
      </c>
      <c r="AN14" s="87"/>
      <c r="AO14" s="87"/>
      <c r="AP14" s="86" t="e">
        <f t="shared" si="12"/>
        <v>#DIV/0!</v>
      </c>
      <c r="AQ14" s="129">
        <v>0.34</v>
      </c>
      <c r="AR14" s="129"/>
      <c r="AS14" s="87">
        <f t="shared" si="13"/>
        <v>0</v>
      </c>
      <c r="AT14" s="87">
        <f t="shared" si="14"/>
        <v>1</v>
      </c>
      <c r="AU14" s="129"/>
      <c r="AV14" s="86">
        <f t="shared" si="0"/>
        <v>0</v>
      </c>
      <c r="AW14" s="87">
        <f t="shared" si="1"/>
        <v>0</v>
      </c>
    </row>
    <row r="15" spans="1:49" s="5" customFormat="1" ht="25.5" hidden="1" x14ac:dyDescent="0.2">
      <c r="A15" s="267" t="s">
        <v>337</v>
      </c>
      <c r="B15" s="34" t="s">
        <v>338</v>
      </c>
      <c r="C15" s="59" t="s">
        <v>339</v>
      </c>
      <c r="D15" s="59" t="s">
        <v>340</v>
      </c>
      <c r="E15" s="60" t="s">
        <v>324</v>
      </c>
      <c r="F15" s="60" t="s">
        <v>55</v>
      </c>
      <c r="G15" s="36">
        <v>44562</v>
      </c>
      <c r="H15" s="36">
        <v>44926</v>
      </c>
      <c r="I15" s="127">
        <v>8.3299999999999999E-2</v>
      </c>
      <c r="J15" s="129">
        <v>0.08</v>
      </c>
      <c r="K15" s="129"/>
      <c r="L15" s="129" t="e">
        <v>#DIV/0!</v>
      </c>
      <c r="M15" s="129">
        <v>0.08</v>
      </c>
      <c r="N15" s="129"/>
      <c r="O15" s="129" t="e">
        <v>#DIV/0!</v>
      </c>
      <c r="P15" s="129">
        <v>0.08</v>
      </c>
      <c r="Q15" s="129"/>
      <c r="R15" s="129" t="e">
        <v>#DIV/0!</v>
      </c>
      <c r="S15" s="129">
        <v>0.08</v>
      </c>
      <c r="T15" s="129"/>
      <c r="U15" s="129" t="e">
        <v>#DIV/0!</v>
      </c>
      <c r="V15" s="129">
        <v>0.08</v>
      </c>
      <c r="W15" s="129"/>
      <c r="X15" s="129" t="e">
        <v>#DIV/0!</v>
      </c>
      <c r="Y15" s="129">
        <v>0.08</v>
      </c>
      <c r="Z15" s="129"/>
      <c r="AA15" s="129" t="e">
        <v>#DIV/0!</v>
      </c>
      <c r="AB15" s="129">
        <v>0.08</v>
      </c>
      <c r="AC15" s="129"/>
      <c r="AD15" s="129" t="e">
        <v>#DIV/0!</v>
      </c>
      <c r="AE15" s="129">
        <v>0.08</v>
      </c>
      <c r="AF15" s="129"/>
      <c r="AG15" s="129" t="e">
        <v>#DIV/0!</v>
      </c>
      <c r="AH15" s="129">
        <v>0.08</v>
      </c>
      <c r="AI15" s="129"/>
      <c r="AJ15" s="129" t="e">
        <v>#DIV/0!</v>
      </c>
      <c r="AK15" s="129">
        <v>0.08</v>
      </c>
      <c r="AL15" s="129"/>
      <c r="AM15" s="129" t="e">
        <v>#DIV/0!</v>
      </c>
      <c r="AN15" s="129">
        <v>0.08</v>
      </c>
      <c r="AO15" s="129"/>
      <c r="AP15" s="129" t="e">
        <v>#DIV/0!</v>
      </c>
      <c r="AQ15" s="129">
        <v>0.08</v>
      </c>
      <c r="AR15" s="129"/>
      <c r="AS15" s="129" t="e">
        <v>#DIV/0!</v>
      </c>
      <c r="AT15" s="92">
        <f t="shared" si="14"/>
        <v>0.95999999999999985</v>
      </c>
      <c r="AU15" s="129"/>
      <c r="AV15" s="86">
        <f t="shared" si="0"/>
        <v>0</v>
      </c>
      <c r="AW15" s="87">
        <f t="shared" si="1"/>
        <v>0</v>
      </c>
    </row>
    <row r="16" spans="1:49" s="5" customFormat="1" ht="25.5" hidden="1" x14ac:dyDescent="0.2">
      <c r="A16" s="268"/>
      <c r="B16" s="34" t="s">
        <v>341</v>
      </c>
      <c r="C16" s="59" t="s">
        <v>342</v>
      </c>
      <c r="D16" s="59" t="s">
        <v>343</v>
      </c>
      <c r="E16" s="60" t="s">
        <v>324</v>
      </c>
      <c r="F16" s="60" t="s">
        <v>55</v>
      </c>
      <c r="G16" s="36">
        <v>44562</v>
      </c>
      <c r="H16" s="36">
        <v>44926</v>
      </c>
      <c r="I16" s="127">
        <v>8.3299999999999999E-2</v>
      </c>
      <c r="J16" s="129"/>
      <c r="K16" s="129"/>
      <c r="L16" s="129" t="e">
        <v>#DIV/0!</v>
      </c>
      <c r="M16" s="129"/>
      <c r="N16" s="129"/>
      <c r="O16" s="129" t="e">
        <v>#DIV/0!</v>
      </c>
      <c r="P16" s="129">
        <v>1</v>
      </c>
      <c r="Q16" s="129"/>
      <c r="R16" s="129" t="e">
        <v>#DIV/0!</v>
      </c>
      <c r="S16" s="129"/>
      <c r="T16" s="129"/>
      <c r="U16" s="129" t="e">
        <v>#DIV/0!</v>
      </c>
      <c r="V16" s="129"/>
      <c r="W16" s="129"/>
      <c r="X16" s="129" t="e">
        <v>#DIV/0!</v>
      </c>
      <c r="Y16" s="129"/>
      <c r="Z16" s="129"/>
      <c r="AA16" s="129" t="e">
        <v>#DIV/0!</v>
      </c>
      <c r="AB16" s="129">
        <v>1</v>
      </c>
      <c r="AC16" s="129"/>
      <c r="AD16" s="129" t="e">
        <v>#DIV/0!</v>
      </c>
      <c r="AE16" s="129"/>
      <c r="AF16" s="129"/>
      <c r="AG16" s="129" t="e">
        <v>#DIV/0!</v>
      </c>
      <c r="AH16" s="129"/>
      <c r="AI16" s="129"/>
      <c r="AJ16" s="129" t="e">
        <v>#DIV/0!</v>
      </c>
      <c r="AK16" s="129"/>
      <c r="AL16" s="129"/>
      <c r="AM16" s="129" t="e">
        <v>#DIV/0!</v>
      </c>
      <c r="AN16" s="129">
        <v>1</v>
      </c>
      <c r="AO16" s="129"/>
      <c r="AP16" s="129" t="e">
        <v>#DIV/0!</v>
      </c>
      <c r="AQ16" s="129"/>
      <c r="AR16" s="129"/>
      <c r="AS16" s="129" t="e">
        <v>#DIV/0!</v>
      </c>
      <c r="AT16" s="87">
        <f t="shared" si="14"/>
        <v>3</v>
      </c>
      <c r="AU16" s="129"/>
      <c r="AV16" s="86">
        <f t="shared" si="0"/>
        <v>0</v>
      </c>
      <c r="AW16" s="87">
        <f t="shared" si="1"/>
        <v>0</v>
      </c>
    </row>
  </sheetData>
  <autoFilter ref="A4:AW16" xr:uid="{00000000-0001-0000-0600-000000000000}">
    <filterColumn colId="1" showButton="0"/>
    <filterColumn colId="4">
      <filters>
        <filter val="Grupo de Gestión Humana"/>
      </filters>
    </filterColumn>
  </autoFilter>
  <mergeCells count="24">
    <mergeCell ref="A15:A16"/>
    <mergeCell ref="A9:A12"/>
    <mergeCell ref="A5:A8"/>
    <mergeCell ref="AU1:AW1"/>
    <mergeCell ref="C1:AT1"/>
    <mergeCell ref="AK2:AM3"/>
    <mergeCell ref="AN2:AP3"/>
    <mergeCell ref="AQ2:AS3"/>
    <mergeCell ref="AT2:AV3"/>
    <mergeCell ref="AW2:AW3"/>
    <mergeCell ref="V2:X3"/>
    <mergeCell ref="Y2:AA3"/>
    <mergeCell ref="AB2:AD3"/>
    <mergeCell ref="AE2:AG3"/>
    <mergeCell ref="AH2:AJ3"/>
    <mergeCell ref="I2:I3"/>
    <mergeCell ref="S2:U3"/>
    <mergeCell ref="A1:B1"/>
    <mergeCell ref="B4:C4"/>
    <mergeCell ref="A2:H3"/>
    <mergeCell ref="A13:A14"/>
    <mergeCell ref="J2:L3"/>
    <mergeCell ref="P2:R3"/>
    <mergeCell ref="M2:O3"/>
  </mergeCells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6759E28E2A5343B885393029C96D47" ma:contentTypeVersion="12" ma:contentTypeDescription="Create a new document." ma:contentTypeScope="" ma:versionID="cb9cba2d40fdba768a94f596cc19ccae">
  <xsd:schema xmlns:xsd="http://www.w3.org/2001/XMLSchema" xmlns:xs="http://www.w3.org/2001/XMLSchema" xmlns:p="http://schemas.microsoft.com/office/2006/metadata/properties" xmlns:ns1="http://schemas.microsoft.com/sharepoint/v3" xmlns:ns2="48e1dac7-249a-4814-9240-8448f5cf5f5d" targetNamespace="http://schemas.microsoft.com/office/2006/metadata/properties" ma:root="true" ma:fieldsID="07dce4b0280034395dc48f6c708f8ae5" ns1:_="" ns2:_="">
    <xsd:import namespace="http://schemas.microsoft.com/sharepoint/v3"/>
    <xsd:import namespace="48e1dac7-249a-4814-9240-8448f5cf5f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e1dac7-249a-4814-9240-8448f5cf5f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DB4D46D-0AB2-4CB9-B298-FA98C1D39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8e1dac7-249a-4814-9240-8448f5cf5f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3E4D84-21B5-4AF7-AF8A-8E00C613CA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538790-DFA7-415A-BC79-C2436971D90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Control de cambios</vt:lpstr>
      <vt:lpstr>1. MAPA RIESGOS CORRUPCIÓN</vt:lpstr>
      <vt:lpstr>2. RACIONALIZACIÓN TRÁMITES</vt:lpstr>
      <vt:lpstr>3. RENDICIÓN DE CUENTAS</vt:lpstr>
      <vt:lpstr>4. SERVICIO AL CIUDADANO</vt:lpstr>
      <vt:lpstr>5. TRANSPARENCIA Y ACCESO INFO</vt:lpstr>
      <vt:lpstr>6. ADICIONALES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Julio Cesar Villalobos Vergara (ANLA)</dc:creator>
  <cp:keywords/>
  <dc:description/>
  <cp:lastModifiedBy>Juliana Chamorro Gerena</cp:lastModifiedBy>
  <cp:revision/>
  <dcterms:created xsi:type="dcterms:W3CDTF">2020-04-14T19:21:11Z</dcterms:created>
  <dcterms:modified xsi:type="dcterms:W3CDTF">2022-07-01T20:57:24Z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0x0101000A6759E28E2A5343B885393029C96D47</vt:lpwstr>
  </property>
</Properties>
</file>