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Angie Charry G\Documents\ANLA\2022\Documentos\Radicaciones\31122022_SILA\Instrumentos_vedas_2022\"/>
    </mc:Choice>
  </mc:AlternateContent>
  <xr:revisionPtr revIDLastSave="0" documentId="13_ncr:1_{9BD25E24-9070-4D08-B494-1B68ED828BB7}" xr6:coauthVersionLast="47" xr6:coauthVersionMax="47" xr10:uidLastSave="{00000000-0000-0000-0000-000000000000}"/>
  <bookViews>
    <workbookView xWindow="-108" yWindow="-108" windowWidth="23256" windowHeight="12576" tabRatio="759" activeTab="1" xr2:uid="{00000000-000D-0000-FFFF-FFFF00000000}"/>
  </bookViews>
  <sheets>
    <sheet name="BD" sheetId="1" r:id="rId1"/>
    <sheet name="ANLA Veda Repres_muestreo" sheetId="12" r:id="rId2"/>
  </sheets>
  <definedNames>
    <definedName name="_xlnm._FilterDatabase" localSheetId="1" hidden="1">'ANLA Veda Repres_muestreo'!$B$7:$L$7</definedName>
    <definedName name="_xlnm._FilterDatabase" localSheetId="0" hidden="1">BD!$B$3:$H$168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12" l="1"/>
  <c r="E16" i="12"/>
  <c r="E17" i="12"/>
  <c r="E18" i="12"/>
  <c r="E19" i="12"/>
  <c r="E20" i="12"/>
  <c r="E21" i="12"/>
  <c r="E22" i="12"/>
  <c r="F9" i="12"/>
  <c r="G9" i="12"/>
  <c r="I9" i="12"/>
  <c r="J9" i="12"/>
  <c r="L9" i="12"/>
  <c r="F10" i="12"/>
  <c r="G10" i="12"/>
  <c r="I10" i="12"/>
  <c r="J10" i="12"/>
  <c r="L10" i="12"/>
  <c r="F11" i="12"/>
  <c r="G11" i="12"/>
  <c r="I11" i="12"/>
  <c r="J11" i="12"/>
  <c r="L11" i="12"/>
  <c r="F12" i="12"/>
  <c r="G12" i="12"/>
  <c r="I12" i="12"/>
  <c r="J12" i="12"/>
  <c r="L12" i="12"/>
  <c r="F13" i="12"/>
  <c r="G13" i="12"/>
  <c r="I13" i="12"/>
  <c r="J13" i="12"/>
  <c r="L13" i="12"/>
  <c r="F14" i="12"/>
  <c r="G14" i="12"/>
  <c r="I14" i="12"/>
  <c r="J14" i="12"/>
  <c r="L14" i="12"/>
  <c r="F15" i="12"/>
  <c r="G15" i="12"/>
  <c r="I15" i="12"/>
  <c r="J15" i="12"/>
  <c r="L15" i="12"/>
  <c r="F16" i="12"/>
  <c r="G16" i="12"/>
  <c r="I16" i="12"/>
  <c r="J16" i="12"/>
  <c r="L16" i="12"/>
  <c r="F17" i="12"/>
  <c r="G17" i="12"/>
  <c r="I17" i="12"/>
  <c r="J17" i="12"/>
  <c r="L17" i="12"/>
  <c r="F18" i="12"/>
  <c r="G18" i="12"/>
  <c r="I18" i="12"/>
  <c r="J18" i="12"/>
  <c r="L18" i="12"/>
  <c r="F19" i="12"/>
  <c r="G19" i="12"/>
  <c r="I19" i="12"/>
  <c r="J19" i="12"/>
  <c r="L19" i="12"/>
  <c r="F20" i="12"/>
  <c r="G20" i="12"/>
  <c r="I20" i="12"/>
  <c r="J20" i="12"/>
  <c r="L20" i="12"/>
  <c r="F21" i="12"/>
  <c r="G21" i="12"/>
  <c r="I21" i="12"/>
  <c r="J21" i="12"/>
  <c r="L21" i="12"/>
  <c r="F22" i="12"/>
  <c r="G22" i="12"/>
  <c r="I22" i="12"/>
  <c r="J22" i="12"/>
  <c r="L22" i="12"/>
  <c r="L8" i="12"/>
  <c r="J8" i="12"/>
  <c r="I8" i="12"/>
  <c r="G8" i="12"/>
  <c r="F8" i="12"/>
  <c r="H21" i="12" l="1"/>
  <c r="K8" i="12"/>
  <c r="H16" i="12"/>
  <c r="K21" i="12"/>
  <c r="H8" i="12"/>
  <c r="K22" i="12"/>
  <c r="H22" i="12"/>
  <c r="K20" i="12"/>
  <c r="H15" i="12"/>
  <c r="K13" i="12"/>
  <c r="H17" i="12"/>
  <c r="H9" i="12"/>
  <c r="H20" i="12"/>
  <c r="K10" i="12"/>
  <c r="H10" i="12"/>
  <c r="K11" i="12"/>
  <c r="H11" i="12"/>
  <c r="K9" i="12"/>
  <c r="K16" i="12"/>
  <c r="K19" i="12"/>
  <c r="K14" i="12"/>
  <c r="H13" i="12"/>
  <c r="K17" i="12"/>
  <c r="H14" i="12"/>
  <c r="K12" i="12"/>
  <c r="H19" i="12"/>
  <c r="H12" i="12"/>
  <c r="H18" i="12"/>
  <c r="K18" i="12"/>
  <c r="K1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uthor>
  </authors>
  <commentList>
    <comment ref="E3" authorId="0" shapeId="0" xr:uid="{00000000-0006-0000-0000-000001000000}">
      <text>
        <r>
          <rPr>
            <b/>
            <sz val="9"/>
            <color indexed="81"/>
            <rFont val="Tahoma"/>
            <family val="2"/>
          </rPr>
          <t>adri:</t>
        </r>
        <r>
          <rPr>
            <sz val="9"/>
            <color indexed="81"/>
            <rFont val="Tahoma"/>
            <family val="2"/>
          </rPr>
          <t xml:space="preserve">
https://www.researchgate.net/publication/303960063_LEYENDA_NACIONAL_DE_COBERTURAS_DE_LA_TIERRA_METODOLOGIA_CORINE_LAND_COVER_ADAPTADA_PARA_COLOMBIA_ESCALA_1100000</t>
        </r>
      </text>
    </comment>
    <comment ref="G3" authorId="0" shapeId="0" xr:uid="{00000000-0006-0000-0000-000002000000}">
      <text>
        <r>
          <rPr>
            <b/>
            <sz val="9"/>
            <color indexed="81"/>
            <rFont val="Tahoma"/>
            <family val="2"/>
          </rPr>
          <t>adri:</t>
        </r>
        <r>
          <rPr>
            <sz val="9"/>
            <color indexed="81"/>
            <rFont val="Tahoma"/>
            <family val="2"/>
          </rPr>
          <t xml:space="preserve">
https://www.researchgate.net/publication/303960063_LEYENDA_NACIONAL_DE_COBERTURAS_DE_LA_TIERRA_METODOLOGIA_CORINE_LAND_COVER_ADAPTADA_PARA_COLOMBIA_ESCALA_1100000</t>
        </r>
      </text>
    </comment>
    <comment ref="E85" authorId="0" shapeId="0" xr:uid="{00000000-0006-0000-0000-000003000000}">
      <text>
        <r>
          <rPr>
            <b/>
            <sz val="9"/>
            <color indexed="81"/>
            <rFont val="Tahoma"/>
            <family val="2"/>
          </rPr>
          <t>adri:</t>
        </r>
        <r>
          <rPr>
            <sz val="9"/>
            <color indexed="81"/>
            <rFont val="Tahoma"/>
            <family val="2"/>
          </rPr>
          <t xml:space="preserve">
Corine no indica factor.
Aplicado en abrill a conconcreto 0,35</t>
        </r>
      </text>
    </comment>
    <comment ref="G85" authorId="0" shapeId="0" xr:uid="{00000000-0006-0000-0000-000004000000}">
      <text>
        <r>
          <rPr>
            <b/>
            <sz val="9"/>
            <color indexed="81"/>
            <rFont val="Tahoma"/>
            <family val="2"/>
          </rPr>
          <t>adri:</t>
        </r>
        <r>
          <rPr>
            <sz val="9"/>
            <color indexed="81"/>
            <rFont val="Tahoma"/>
            <family val="2"/>
          </rPr>
          <t xml:space="preserve">
Corine no indica factor.
Aplicado en abrill a conconcreto 0,35</t>
        </r>
      </text>
    </comment>
    <comment ref="E97" authorId="0" shapeId="0" xr:uid="{00000000-0006-0000-0000-000005000000}">
      <text>
        <r>
          <rPr>
            <b/>
            <sz val="9"/>
            <color indexed="81"/>
            <rFont val="Tahoma"/>
            <family val="2"/>
          </rPr>
          <t>adri:</t>
        </r>
        <r>
          <rPr>
            <sz val="9"/>
            <color indexed="81"/>
            <rFont val="Tahoma"/>
            <family val="2"/>
          </rPr>
          <t xml:space="preserve">
tenia 0,75 con solo un decimal el archivo</t>
        </r>
      </text>
    </comment>
    <comment ref="G97" authorId="0" shapeId="0" xr:uid="{00000000-0006-0000-0000-000006000000}">
      <text>
        <r>
          <rPr>
            <b/>
            <sz val="9"/>
            <color indexed="81"/>
            <rFont val="Tahoma"/>
            <family val="2"/>
          </rPr>
          <t>adri:</t>
        </r>
        <r>
          <rPr>
            <sz val="9"/>
            <color indexed="81"/>
            <rFont val="Tahoma"/>
            <family val="2"/>
          </rPr>
          <t xml:space="preserve">
tenia 0,75 con solo un decimal el archivo</t>
        </r>
      </text>
    </comment>
  </commentList>
</comments>
</file>

<file path=xl/sharedStrings.xml><?xml version="1.0" encoding="utf-8"?>
<sst xmlns="http://schemas.openxmlformats.org/spreadsheetml/2006/main" count="941" uniqueCount="204">
  <si>
    <t>Tipo a) Aplicar factor 2% (0,02). Preferencialmente sobre fustales, en caso de NO registrarsen, se deberá hacer la caracterización en arbolitos y arbustos (CAP menor a 33 cm), dado que la metodología de Gradstein et al., 2013 contempla también el muestreo en estas categorías de forófitos.</t>
  </si>
  <si>
    <t>Tipo b) Aplicar factor 16% (0,16), dado que el rango indicado en Corine Land Cover oscila entre 2 y 30%. Preferencialmente sobre fustales, en caso de NO registrarsen, se deberá hacer la caracterización en arbolitos y arbustos (CAP menor a 33 cm), dado que la metodología de Gradstein et al., 2013 contempla también el muestreo en estas categorías de forófitos.</t>
  </si>
  <si>
    <t>(Ver sub-niveles)</t>
  </si>
  <si>
    <t xml:space="preserve">Epífitas vasculares y líquenes en veda </t>
  </si>
  <si>
    <t>Briófitos epífitos en veda</t>
  </si>
  <si>
    <t>SI</t>
  </si>
  <si>
    <t>En caso de ser intervenidos vía aérea o subfluvial</t>
  </si>
  <si>
    <t>C. Explicación</t>
  </si>
  <si>
    <t>De acuerdo a la presencia de áreas elevadas no inundables con vegetación</t>
  </si>
  <si>
    <t>Vasculares y no-vasculares en veda en "otros sustratos"</t>
  </si>
  <si>
    <t>En los casos que la interpretación de la cobertura de la tierra contenga varias opciones de factor, se aplicará el factor mas alto interpretado para los niveles derivados de este.</t>
  </si>
  <si>
    <t>Elaboró: SIPTA - 08/oct/2021</t>
  </si>
  <si>
    <t>Versión 4</t>
  </si>
  <si>
    <t>A. Coberturas de la tierra</t>
  </si>
  <si>
    <t>D. Muestreo de ocho (8) árboles/ha (Metodología de Gradstein et al., 2013).</t>
  </si>
  <si>
    <t>E. Factor de ocupación de forófitos/cobertura/ha, de acuerdo con interpretación del presente instrumento ambiental.</t>
  </si>
  <si>
    <t>H. Factor de ocupación de forófitos/cobertura/ha, de acuerdo con interpretación del presente instrumento ambiental.</t>
  </si>
  <si>
    <t>I. Número de forófitos a muestrear teóricos (cálculo automático. Multiplicación columnas D*H*I).</t>
  </si>
  <si>
    <t>J. Vasculares y no-vasculares en veda en "otros sustratos". Se sugiere cuadrantes de muestreo para no-vasculares de 1 x 1 m y para vasculares de 2 x 2 m. Número mínimo de cuadrantes los indicados en Circular 09/dic/2019 de MADS, aunque la cantidad depende del ecosistema y nivel de disturbio.</t>
  </si>
  <si>
    <t>1211 Zonas industriales</t>
  </si>
  <si>
    <t>-</t>
  </si>
  <si>
    <t>32221 Arbustal abierto esclerófilo</t>
  </si>
  <si>
    <t>323 Vegetación secundaria o en transición</t>
  </si>
  <si>
    <t>111 Tejido urbano continuo</t>
  </si>
  <si>
    <t>112 Tejido urbano discontinuo</t>
  </si>
  <si>
    <t>121 Zonas industriales o comerciales</t>
  </si>
  <si>
    <t>1212 Zonas comerciales</t>
  </si>
  <si>
    <t>122 Red vial, ferroviaria y terrenos asociados</t>
  </si>
  <si>
    <t>1221 Red vial y territorios asociados</t>
  </si>
  <si>
    <t>1222 Red ferroviaria y terrenos asociados</t>
  </si>
  <si>
    <t>123 Zonas portuarias</t>
  </si>
  <si>
    <t>1231 Zonas portuarias fluviales</t>
  </si>
  <si>
    <t>1232 Zonas portuarias marítimas</t>
  </si>
  <si>
    <t>124 Aeropuertos</t>
  </si>
  <si>
    <t>1241 Aeropuerto con infraestructura asociada</t>
  </si>
  <si>
    <t>1242 Aeropuerto sin infraestructura asociada</t>
  </si>
  <si>
    <t>125 Obras hidráulicas</t>
  </si>
  <si>
    <t>131 Zonas de extracción minera</t>
  </si>
  <si>
    <t>1311 Otras explotaciones mineras</t>
  </si>
  <si>
    <t>1312 Explotación de hidrocarburos</t>
  </si>
  <si>
    <t>1313 Explotación de carbón</t>
  </si>
  <si>
    <t>1314 Explotación de oro</t>
  </si>
  <si>
    <t>1315 Explotación de materiales de construcción</t>
  </si>
  <si>
    <t>1316 Explotación de sal</t>
  </si>
  <si>
    <t>132 Zonas de disposición de residuos</t>
  </si>
  <si>
    <t>1321 Otros sitios de disposición de residuos a cielo abierto</t>
  </si>
  <si>
    <t>1322 Escombreras</t>
  </si>
  <si>
    <t>1323 Vertederos</t>
  </si>
  <si>
    <t>1324 Relleno sanitario</t>
  </si>
  <si>
    <t>141 Zonas verdes urbanas</t>
  </si>
  <si>
    <t>1411 Otras zonas verdes urbanas</t>
  </si>
  <si>
    <t>1412 Parques cementerios</t>
  </si>
  <si>
    <t>1413 Jardines botánicos</t>
  </si>
  <si>
    <t>1414 Zoológicos</t>
  </si>
  <si>
    <t>1415 Parques urbanos</t>
  </si>
  <si>
    <t>1416 Rondas de cuerpos de agua de zonas urbanas</t>
  </si>
  <si>
    <t>142 Instalaciones recreativas</t>
  </si>
  <si>
    <t>1421 Áreas culturales</t>
  </si>
  <si>
    <t>1422 Áreas deportivas</t>
  </si>
  <si>
    <t>1423 Áreas turísticas</t>
  </si>
  <si>
    <t>211 Otros cultivos transitorios</t>
  </si>
  <si>
    <t>212 Cereales</t>
  </si>
  <si>
    <t>2121 Arroz</t>
  </si>
  <si>
    <t>2122 Maíz</t>
  </si>
  <si>
    <t>2123 Sorgo</t>
  </si>
  <si>
    <t>2124 Cebada</t>
  </si>
  <si>
    <t>2125 Trigo</t>
  </si>
  <si>
    <t>213 Oleaginosas y leguminosas</t>
  </si>
  <si>
    <t>2131 Algodón</t>
  </si>
  <si>
    <t>2132 Ajonjolí</t>
  </si>
  <si>
    <t>2133 Fríjol</t>
  </si>
  <si>
    <t>2134 Soya</t>
  </si>
  <si>
    <t>2135 Maní</t>
  </si>
  <si>
    <t>214 Hortalizas</t>
  </si>
  <si>
    <t>2141 Cebolla</t>
  </si>
  <si>
    <t>2142 Zanahoria</t>
  </si>
  <si>
    <t>2143 Remolacha</t>
  </si>
  <si>
    <t>215 Tubérculos</t>
  </si>
  <si>
    <t>2151 Papa</t>
  </si>
  <si>
    <t>2152 Yuca</t>
  </si>
  <si>
    <t>221 Cultivos permanentes herbáceos</t>
  </si>
  <si>
    <t>2212 Caña</t>
  </si>
  <si>
    <t>2213 Plátano y banano</t>
  </si>
  <si>
    <t>2214 Tabaco</t>
  </si>
  <si>
    <t>2215 Papaya</t>
  </si>
  <si>
    <t>2216 Amapola</t>
  </si>
  <si>
    <t>222 Cultivos permanentes arbustivos</t>
  </si>
  <si>
    <t>2221 Otros cultivos permanentes arbustivos</t>
  </si>
  <si>
    <t>2222 Café</t>
  </si>
  <si>
    <t>2223 Cacao</t>
  </si>
  <si>
    <t>2224 Viñedos</t>
  </si>
  <si>
    <t>2225 Coca</t>
  </si>
  <si>
    <t>223 Cultivos permanentes arbóreos</t>
  </si>
  <si>
    <t>2231 Otros cultivos permanentes arbóreos</t>
  </si>
  <si>
    <t>2232 Palma de aceite</t>
  </si>
  <si>
    <t>2233 Cítricos</t>
  </si>
  <si>
    <t>2234 Mango</t>
  </si>
  <si>
    <t>224 Cultivos agroforestales</t>
  </si>
  <si>
    <t>2241 Pastos y árboles plantados</t>
  </si>
  <si>
    <t>2242 Cultivos y árboles plantados</t>
  </si>
  <si>
    <t>225 Cultivos confinados</t>
  </si>
  <si>
    <t>231 Pastos limpios</t>
  </si>
  <si>
    <t>232 Pastos arbolados</t>
  </si>
  <si>
    <t>233 Pastos enmalezados</t>
  </si>
  <si>
    <t>241 Mosaico de cultivos</t>
  </si>
  <si>
    <t>242 Mosaico de pastos y cultivos</t>
  </si>
  <si>
    <t>243 Mosaico de cultivos, pastos y espacios naturales</t>
  </si>
  <si>
    <t>244 Mosaico de pastos con espacios naturales</t>
  </si>
  <si>
    <t>245 Mosaico de cultivos y espacios naturales</t>
  </si>
  <si>
    <t>311 Bosque denso</t>
  </si>
  <si>
    <t>3111 Bosque denso alto</t>
  </si>
  <si>
    <t>31111 Bosque denso alto de tierra firme</t>
  </si>
  <si>
    <t>31112 Bosque denso alto inundable</t>
  </si>
  <si>
    <t>311121 Bosque denso alto inundable heterogéneo</t>
  </si>
  <si>
    <t>311122 Manglar denso alto</t>
  </si>
  <si>
    <t>311123 Palmares</t>
  </si>
  <si>
    <t>3112 Bosque denso bajo</t>
  </si>
  <si>
    <t>31121 Bosque denso bajo de tierra firme</t>
  </si>
  <si>
    <t>31122 Bosque denso bajo inundable</t>
  </si>
  <si>
    <t>312 Bosque abierto</t>
  </si>
  <si>
    <t>3121 Bosque abierto alto</t>
  </si>
  <si>
    <t>31211 Bosque abierto alto de tierra firme</t>
  </si>
  <si>
    <t>31212 Bosque abierto alto inundable</t>
  </si>
  <si>
    <t>31221 Bosque abierto bajo</t>
  </si>
  <si>
    <t>31221 Bosque abierto bajo de tierra firme</t>
  </si>
  <si>
    <t>31222 Bosque abierto bajo inundable</t>
  </si>
  <si>
    <t>313 Bosque fragmentado</t>
  </si>
  <si>
    <t>3131 Bosque fragmentado con pastos y cultivos</t>
  </si>
  <si>
    <t>3132 Bosque fragmentado con vegetación secundaria</t>
  </si>
  <si>
    <t>314 Bosque de galería y/o ripario</t>
  </si>
  <si>
    <t>315 Plantación forestal</t>
  </si>
  <si>
    <t>3151 Plantación de coníferas. Tipo a) Sin certificación. Tipo b) Con certificación.</t>
  </si>
  <si>
    <t>3152 Plantación de latifoliadas. Tipo c) Sin CERTIFICACIÓN y de especies forestales NO amenazadas NI endémicas NI en veda regional NI nacional. Tipo d) Sin CERTIFICACIÓN y de especies forestales amenazadas y/o endémicas y/o en veda regional o nacional. Tipo e) Con CERTIFICACIÓN.</t>
  </si>
  <si>
    <t>321 Herbazal</t>
  </si>
  <si>
    <t>3211 Herbazal denso</t>
  </si>
  <si>
    <t>32111 Herbazal denso de tierra firme</t>
  </si>
  <si>
    <t>321111 Herbazal denso de tierra firme no arbolado</t>
  </si>
  <si>
    <t>3211111 Herbazal denso alto de tierra firme no arbolado</t>
  </si>
  <si>
    <t>3211112 Herbazal denso bajo de tierra firme no arbolado</t>
  </si>
  <si>
    <t>321112 Herbazal denso de tierra firme arbolado</t>
  </si>
  <si>
    <t>321113 Herbazal denso de tierra firme con arbustos</t>
  </si>
  <si>
    <t>32112 Herbazal denso inundable</t>
  </si>
  <si>
    <t>321121 Herbazal denso inundable no arbolado</t>
  </si>
  <si>
    <t>321122 Herbazal denso inundable arbolado</t>
  </si>
  <si>
    <t>321123 Arracachal</t>
  </si>
  <si>
    <t>321124 Helechal</t>
  </si>
  <si>
    <t>3212 Herbazal abierto</t>
  </si>
  <si>
    <t>32121 Herbazal abierto arenoso</t>
  </si>
  <si>
    <t>32122 Herbazal abierto rocoso</t>
  </si>
  <si>
    <t>322 Arbustal</t>
  </si>
  <si>
    <t>3221 Arbustal denso</t>
  </si>
  <si>
    <t>3222 Arbustal abierto</t>
  </si>
  <si>
    <t>32222 Arbustal abierto mesófilo</t>
  </si>
  <si>
    <t>3231 Vegetación secundaria alta</t>
  </si>
  <si>
    <t>3232 Vegetación secundaria baja</t>
  </si>
  <si>
    <t>331 Zonas arenosas naturales</t>
  </si>
  <si>
    <t>3311 Playas</t>
  </si>
  <si>
    <t>3312 Arenales</t>
  </si>
  <si>
    <t>3313 Campos de dunas</t>
  </si>
  <si>
    <t>332 Afloramientos rocosos</t>
  </si>
  <si>
    <t>333 Tierras desnudas y degradadas</t>
  </si>
  <si>
    <t>334 Zonas quemadas</t>
  </si>
  <si>
    <t>335 Zonas glaciares y nivales</t>
  </si>
  <si>
    <t>3351 Zonas glaciares</t>
  </si>
  <si>
    <t>3352 Zonas nivales</t>
  </si>
  <si>
    <t>411 Zonas pantanosas</t>
  </si>
  <si>
    <t>412 Turberas</t>
  </si>
  <si>
    <t>413 Vegetación acuática sobre cuerpos de agua</t>
  </si>
  <si>
    <t>421 Pantanos costeros</t>
  </si>
  <si>
    <t>422 Salitral</t>
  </si>
  <si>
    <t>423 Sedimentos expuestos en bajamar</t>
  </si>
  <si>
    <t>511 Ríos (50 m)</t>
  </si>
  <si>
    <t>512 Lagunas, lagos y ciénagas naturales</t>
  </si>
  <si>
    <t>513 Canales</t>
  </si>
  <si>
    <t>514 Cuerpos de agua artificiales</t>
  </si>
  <si>
    <t>5141 Embalses</t>
  </si>
  <si>
    <t>5142 Lagunas de oxidación</t>
  </si>
  <si>
    <t>5143 Estanques para acuicultura continental</t>
  </si>
  <si>
    <t>521 Lagunas costeras</t>
  </si>
  <si>
    <t>522 Mares y océanos</t>
  </si>
  <si>
    <t>5221 Otros fondos</t>
  </si>
  <si>
    <t>5222 Fondos coralinos someros</t>
  </si>
  <si>
    <t>5223 Praderas de pastos marinos someras</t>
  </si>
  <si>
    <t>5224 Fondos someros de arenas y cascajo</t>
  </si>
  <si>
    <t>523 Estanques para acuicultura marina</t>
  </si>
  <si>
    <t>Cobertura de la tierra</t>
  </si>
  <si>
    <t>Factor de ocupación de forófitos/cobertura/ha, de acuerdo con interpretación del presente instrumento ambiental.</t>
  </si>
  <si>
    <t>Explicación</t>
  </si>
  <si>
    <t>Vasculares y no-vasculares en veda en "otros sustratos". Se sugiere cuadrantes de muestreo para no-vasculares de 1 x 1 m y para vasculares de 2 x 2 m. Número mínimo de cuadrantes los indicados en Circular 09/dic/2019 de MADS, aunque la cantidad depende del ecosistema y nivel de disturbio.</t>
  </si>
  <si>
    <t>Información que diligencia el usuario</t>
  </si>
  <si>
    <t>B. Área a intervenir por cobertura de la tierra (ha)</t>
  </si>
  <si>
    <t>G. Muestreo mínimo de cinco (5) árboles/ha (Gradstein et al., 2013).</t>
  </si>
  <si>
    <r>
      <t>Vasculares y no-vasculares en veda en</t>
    </r>
    <r>
      <rPr>
        <b/>
        <sz val="9"/>
        <color theme="1"/>
        <rFont val="Arial"/>
        <family val="2"/>
      </rPr>
      <t xml:space="preserve"> "otros sustratos"</t>
    </r>
  </si>
  <si>
    <t>Muestreo de 08 árboles/ha (Metodología de Gradstein et al., 2013).</t>
  </si>
  <si>
    <t>Muestreo mínimo de 05 árboles/ha (Gradstein et al., 2013).</t>
  </si>
  <si>
    <t>No aplica</t>
  </si>
  <si>
    <t>Tipo a) 0,5. Tipo b) No aplica</t>
  </si>
  <si>
    <t>Tipo a) SI muestrear. Tipo b) No aplica</t>
  </si>
  <si>
    <t>Tipo c) 0,5. Tipo d) 1. Tipo e) No aplica</t>
  </si>
  <si>
    <t>Tipos c) y d) SI muestrear. Tipo e) No aplica</t>
  </si>
  <si>
    <t>De acuerdo con el nivel del incendio, inventario forestal, presencia de parches, al uso (Buscar individuos en parches poco afectados. Medida de manejo especial, acorde con el ecosistema y conectividad)</t>
  </si>
  <si>
    <r>
      <t xml:space="preserve">F. Número de forófitos a muestrear teóricos </t>
    </r>
    <r>
      <rPr>
        <sz val="8"/>
        <rFont val="Arial"/>
        <family val="2"/>
      </rPr>
      <t>(cálculo automático: multiplicación columnas D*E*F).</t>
    </r>
  </si>
  <si>
    <t>#</t>
  </si>
  <si>
    <t>AUTORIDAD NACIONAL DE LICENCIAS AMBIENTALES - ANLA
CÁLCULO DE LA REPRESENTATIVIDAD DEL MUESTREO DE ESPECIES EN VEDA NACIONAL BAJO RESOLUCIÓN 0213 DE 1977 DEL 
INIDERENA POR COBERTURA DE LA TIERRA, PARA PROYECTOS CON ÁREA DE INTERVENCIÓN DEFINIDA EN EL MARCO DEL LICENCIAMIENTO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</si>
</sst>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9"/>
      <color theme="1"/>
      <name val="Arial"/>
      <family val="2"/>
    </font>
    <font>
      <sz val="9"/>
      <color theme="1"/>
      <name val="Arial"/>
      <family val="2"/>
    </font>
    <font>
      <sz val="9"/>
      <color indexed="81"/>
      <name val="Tahoma"/>
      <family val="2"/>
    </font>
    <font>
      <b/>
      <sz val="9"/>
      <color indexed="81"/>
      <name val="Tahoma"/>
      <family val="2"/>
    </font>
    <font>
      <sz val="9"/>
      <color theme="1"/>
      <name val="Arial"/>
      <family val="2"/>
    </font>
    <font>
      <b/>
      <sz val="9"/>
      <name val="Arial"/>
      <family val="2"/>
    </font>
    <font>
      <b/>
      <sz val="9"/>
      <color theme="1"/>
      <name val="Arial"/>
      <family val="2"/>
    </font>
    <font>
      <sz val="9"/>
      <name val="Arial"/>
      <family val="2"/>
    </font>
    <font>
      <sz val="8"/>
      <color theme="1"/>
      <name val="Arial"/>
      <family val="2"/>
    </font>
    <font>
      <sz val="8"/>
      <name val="Arial"/>
      <family val="2"/>
    </font>
    <font>
      <sz val="7"/>
      <color theme="1"/>
      <name val="Arial"/>
      <family val="2"/>
    </font>
    <font>
      <b/>
      <sz val="7"/>
      <color theme="1"/>
      <name val="Arial"/>
      <family val="2"/>
    </font>
    <font>
      <b/>
      <sz val="8"/>
      <color theme="1"/>
      <name val="Arial"/>
      <family val="2"/>
    </font>
    <font>
      <b/>
      <sz val="8"/>
      <name val="Arial"/>
      <family val="2"/>
    </font>
    <font>
      <b/>
      <sz val="10"/>
      <color theme="1"/>
      <name val="Arial"/>
      <family val="2"/>
    </font>
  </fonts>
  <fills count="11">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69">
    <xf numFmtId="0" fontId="0" fillId="0" borderId="0" xfId="0"/>
    <xf numFmtId="0" fontId="2" fillId="2" borderId="1" xfId="0" applyFont="1" applyFill="1" applyBorder="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5" fillId="2" borderId="0" xfId="0" applyFont="1" applyFill="1" applyBorder="1" applyAlignment="1">
      <alignment vertical="center"/>
    </xf>
    <xf numFmtId="0" fontId="5" fillId="2" borderId="11" xfId="0" applyFont="1" applyFill="1" applyBorder="1" applyAlignment="1">
      <alignment vertical="center"/>
    </xf>
    <xf numFmtId="0" fontId="9" fillId="2" borderId="0" xfId="0" applyFont="1" applyFill="1" applyAlignment="1">
      <alignment horizontal="left" vertical="center"/>
    </xf>
    <xf numFmtId="0" fontId="5" fillId="2" borderId="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Alignment="1">
      <alignment horizontal="center" vertical="center"/>
    </xf>
    <xf numFmtId="0" fontId="5" fillId="2"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center" vertical="center"/>
      <protection locked="0"/>
    </xf>
    <xf numFmtId="0" fontId="9" fillId="8" borderId="1" xfId="0" applyFont="1" applyFill="1" applyBorder="1" applyAlignment="1">
      <alignment horizontal="center" vertical="center" wrapText="1"/>
    </xf>
    <xf numFmtId="0" fontId="2" fillId="2" borderId="0" xfId="0" applyFont="1" applyFill="1" applyAlignment="1" applyProtection="1">
      <alignment horizontal="center" vertical="center"/>
    </xf>
    <xf numFmtId="0" fontId="2" fillId="2" borderId="5" xfId="0" applyFont="1" applyFill="1" applyBorder="1" applyAlignment="1" applyProtection="1">
      <alignment horizontal="center" vertical="center" wrapText="1"/>
    </xf>
    <xf numFmtId="0" fontId="2" fillId="8" borderId="1"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8" fillId="2" borderId="0" xfId="0" applyFont="1" applyFill="1" applyAlignment="1" applyProtection="1">
      <alignment horizontal="center" vertical="center"/>
    </xf>
    <xf numFmtId="164" fontId="2" fillId="2" borderId="1" xfId="0" applyNumberFormat="1" applyFont="1" applyFill="1" applyBorder="1" applyAlignment="1" applyProtection="1">
      <alignment horizontal="center" vertical="center"/>
    </xf>
    <xf numFmtId="164" fontId="8" fillId="2" borderId="1" xfId="0" applyNumberFormat="1" applyFont="1" applyFill="1" applyBorder="1" applyAlignment="1" applyProtection="1">
      <alignment horizontal="center" vertical="center" wrapText="1"/>
    </xf>
    <xf numFmtId="164" fontId="2" fillId="2" borderId="1"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xf>
    <xf numFmtId="0" fontId="7" fillId="4" borderId="5"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5" fillId="2" borderId="0" xfId="0" applyFont="1" applyFill="1" applyAlignment="1">
      <alignment horizontal="left" vertical="top"/>
    </xf>
    <xf numFmtId="0" fontId="2" fillId="2" borderId="10" xfId="0" applyFont="1" applyFill="1" applyBorder="1" applyAlignment="1">
      <alignment horizontal="left" vertical="top"/>
    </xf>
    <xf numFmtId="0" fontId="9" fillId="2" borderId="1" xfId="0" applyFont="1" applyFill="1" applyBorder="1" applyAlignment="1">
      <alignment horizontal="left" vertical="top"/>
    </xf>
    <xf numFmtId="0" fontId="2" fillId="2" borderId="8"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7" borderId="3" xfId="0" applyFont="1" applyFill="1" applyBorder="1" applyAlignment="1" applyProtection="1">
      <alignment horizontal="center" vertical="center" wrapText="1"/>
    </xf>
    <xf numFmtId="0" fontId="2" fillId="7" borderId="2" xfId="0" applyFont="1" applyFill="1" applyBorder="1" applyAlignment="1" applyProtection="1">
      <alignment horizontal="center" vertical="center" wrapText="1"/>
    </xf>
    <xf numFmtId="0" fontId="2" fillId="6" borderId="3" xfId="0" applyFont="1" applyFill="1" applyBorder="1" applyAlignment="1" applyProtection="1">
      <alignment horizontal="center" vertical="center" wrapText="1"/>
    </xf>
    <xf numFmtId="0" fontId="2" fillId="6" borderId="2"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2" xfId="0" applyFont="1" applyFill="1" applyBorder="1" applyAlignment="1">
      <alignment horizontal="center" vertical="center"/>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2" fillId="2" borderId="10" xfId="0" applyFont="1" applyFill="1" applyBorder="1" applyAlignment="1">
      <alignment horizontal="right" vertical="center"/>
    </xf>
    <xf numFmtId="0" fontId="5" fillId="2" borderId="0" xfId="0" applyFont="1" applyFill="1" applyBorder="1" applyAlignment="1">
      <alignment horizontal="right" vertical="center"/>
    </xf>
    <xf numFmtId="0" fontId="5" fillId="2" borderId="11" xfId="0" applyFont="1" applyFill="1" applyBorder="1" applyAlignment="1">
      <alignment horizontal="right" vertical="center"/>
    </xf>
    <xf numFmtId="0" fontId="7" fillId="9" borderId="3"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2" xfId="0" applyFont="1" applyFill="1" applyBorder="1" applyAlignment="1">
      <alignment horizontal="center" vertical="center"/>
    </xf>
    <xf numFmtId="0" fontId="9" fillId="2" borderId="10" xfId="0" applyFont="1" applyFill="1" applyBorder="1" applyAlignment="1">
      <alignment horizontal="right" vertical="center"/>
    </xf>
    <xf numFmtId="0" fontId="9" fillId="2" borderId="0" xfId="0" applyFont="1" applyFill="1" applyBorder="1" applyAlignment="1">
      <alignment horizontal="right" vertical="center"/>
    </xf>
    <xf numFmtId="0" fontId="9" fillId="2" borderId="11" xfId="0" applyFont="1" applyFill="1" applyBorder="1" applyAlignment="1">
      <alignment horizontal="right" vertical="center"/>
    </xf>
  </cellXfs>
  <cellStyles count="1">
    <cellStyle name="Normal" xfId="0" builtinId="0"/>
  </cellStyles>
  <dxfs count="0"/>
  <tableStyles count="0" defaultTableStyle="TableStyleMedium2" defaultPivotStyle="PivotStyleLight16"/>
  <colors>
    <mruColors>
      <color rgb="FFFFF8E5"/>
      <color rgb="FF6ECD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790575</xdr:colOff>
      <xdr:row>1</xdr:row>
      <xdr:rowOff>26529</xdr:rowOff>
    </xdr:from>
    <xdr:to>
      <xdr:col>3</xdr:col>
      <xdr:colOff>504825</xdr:colOff>
      <xdr:row>1</xdr:row>
      <xdr:rowOff>514350</xdr:rowOff>
    </xdr:to>
    <xdr:pic>
      <xdr:nvPicPr>
        <xdr:cNvPr id="2" name="Imagen 1">
          <a:extLst>
            <a:ext uri="{FF2B5EF4-FFF2-40B4-BE49-F238E27FC236}">
              <a16:creationId xmlns:a16="http://schemas.microsoft.com/office/drawing/2014/main" id="{4D0FCE02-9623-4019-A266-38D64258AA0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929" t="39401" r="8454" b="35770"/>
        <a:stretch/>
      </xdr:blipFill>
      <xdr:spPr bwMode="auto">
        <a:xfrm>
          <a:off x="1047750" y="121779"/>
          <a:ext cx="1019175" cy="487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228600</xdr:colOff>
      <xdr:row>1</xdr:row>
      <xdr:rowOff>53870</xdr:rowOff>
    </xdr:from>
    <xdr:to>
      <xdr:col>11</xdr:col>
      <xdr:colOff>2413411</xdr:colOff>
      <xdr:row>1</xdr:row>
      <xdr:rowOff>469183</xdr:rowOff>
    </xdr:to>
    <xdr:pic>
      <xdr:nvPicPr>
        <xdr:cNvPr id="3" name="Imagen 2">
          <a:extLst>
            <a:ext uri="{FF2B5EF4-FFF2-40B4-BE49-F238E27FC236}">
              <a16:creationId xmlns:a16="http://schemas.microsoft.com/office/drawing/2014/main" id="{7B3B9CD4-148B-4BC1-B640-38E68CDB946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1750" y="149120"/>
          <a:ext cx="2184811" cy="415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1</xdr:row>
      <xdr:rowOff>5715</xdr:rowOff>
    </xdr:from>
    <xdr:to>
      <xdr:col>2</xdr:col>
      <xdr:colOff>800100</xdr:colOff>
      <xdr:row>1</xdr:row>
      <xdr:rowOff>476250</xdr:rowOff>
    </xdr:to>
    <xdr:pic>
      <xdr:nvPicPr>
        <xdr:cNvPr id="4" name="Imagen 3">
          <a:extLst>
            <a:ext uri="{FF2B5EF4-FFF2-40B4-BE49-F238E27FC236}">
              <a16:creationId xmlns:a16="http://schemas.microsoft.com/office/drawing/2014/main" id="{AE6195E8-4CC2-47C0-83A0-494093BF209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1295" t="8558" r="10436" b="14379"/>
        <a:stretch/>
      </xdr:blipFill>
      <xdr:spPr bwMode="auto">
        <a:xfrm>
          <a:off x="209550" y="100965"/>
          <a:ext cx="885825" cy="470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73"/>
  <sheetViews>
    <sheetView zoomScaleNormal="100" workbookViewId="0">
      <pane xSplit="3" ySplit="3" topLeftCell="D4" activePane="bottomRight" state="frozen"/>
      <selection pane="topRight" activeCell="D1" sqref="D1"/>
      <selection pane="bottomLeft" activeCell="A11" sqref="A11"/>
      <selection pane="bottomRight" activeCell="B169" sqref="B169"/>
    </sheetView>
  </sheetViews>
  <sheetFormatPr defaultColWidth="11.44140625" defaultRowHeight="11.4" x14ac:dyDescent="0.3"/>
  <cols>
    <col min="1" max="1" width="3" style="13" customWidth="1"/>
    <col min="2" max="2" width="23.88671875" style="13" customWidth="1"/>
    <col min="3" max="3" width="5.109375" style="13" customWidth="1"/>
    <col min="4" max="4" width="20.6640625" style="13" customWidth="1"/>
    <col min="5" max="5" width="31.6640625" style="13" customWidth="1"/>
    <col min="6" max="6" width="14.5546875" style="13" customWidth="1"/>
    <col min="7" max="7" width="31.6640625" style="13" customWidth="1"/>
    <col min="8" max="8" width="60" style="13" customWidth="1"/>
    <col min="9" max="18" width="2.6640625" style="13" customWidth="1"/>
    <col min="19" max="16384" width="11.44140625" style="13"/>
  </cols>
  <sheetData>
    <row r="1" spans="2:8" x14ac:dyDescent="0.3">
      <c r="B1" s="41"/>
      <c r="C1" s="41"/>
      <c r="D1" s="41"/>
      <c r="E1" s="41"/>
      <c r="F1" s="41"/>
      <c r="G1" s="41"/>
      <c r="H1" s="42"/>
    </row>
    <row r="2" spans="2:8" ht="15" customHeight="1" x14ac:dyDescent="0.3">
      <c r="B2" s="14"/>
      <c r="C2" s="47" t="s">
        <v>187</v>
      </c>
      <c r="D2" s="45" t="s">
        <v>3</v>
      </c>
      <c r="E2" s="46"/>
      <c r="F2" s="43" t="s">
        <v>4</v>
      </c>
      <c r="G2" s="44"/>
      <c r="H2" s="15" t="s">
        <v>9</v>
      </c>
    </row>
    <row r="3" spans="2:8" ht="54.75" customHeight="1" x14ac:dyDescent="0.3">
      <c r="B3" s="16" t="s">
        <v>185</v>
      </c>
      <c r="C3" s="48"/>
      <c r="D3" s="17" t="s">
        <v>193</v>
      </c>
      <c r="E3" s="17" t="s">
        <v>186</v>
      </c>
      <c r="F3" s="18" t="s">
        <v>194</v>
      </c>
      <c r="G3" s="18" t="s">
        <v>186</v>
      </c>
      <c r="H3" s="15" t="s">
        <v>188</v>
      </c>
    </row>
    <row r="4" spans="2:8" ht="23.25" customHeight="1" x14ac:dyDescent="0.3">
      <c r="B4" s="19" t="s">
        <v>23</v>
      </c>
      <c r="C4" s="20" t="s">
        <v>20</v>
      </c>
      <c r="D4" s="20">
        <v>8</v>
      </c>
      <c r="E4" s="20">
        <v>0.2</v>
      </c>
      <c r="F4" s="20">
        <v>5</v>
      </c>
      <c r="G4" s="20">
        <v>0.2</v>
      </c>
      <c r="H4" s="20" t="s">
        <v>195</v>
      </c>
    </row>
    <row r="5" spans="2:8" ht="23.25" customHeight="1" x14ac:dyDescent="0.3">
      <c r="B5" s="19" t="s">
        <v>24</v>
      </c>
      <c r="C5" s="20" t="s">
        <v>20</v>
      </c>
      <c r="D5" s="20">
        <v>8</v>
      </c>
      <c r="E5" s="20">
        <v>0.2</v>
      </c>
      <c r="F5" s="20">
        <v>5</v>
      </c>
      <c r="G5" s="20">
        <v>0.2</v>
      </c>
      <c r="H5" s="20" t="s">
        <v>5</v>
      </c>
    </row>
    <row r="6" spans="2:8" ht="23.25" customHeight="1" x14ac:dyDescent="0.3">
      <c r="B6" s="19" t="s">
        <v>25</v>
      </c>
      <c r="C6" s="20" t="s">
        <v>20</v>
      </c>
      <c r="D6" s="20" t="s">
        <v>195</v>
      </c>
      <c r="E6" s="20" t="s">
        <v>195</v>
      </c>
      <c r="F6" s="20" t="s">
        <v>195</v>
      </c>
      <c r="G6" s="20" t="s">
        <v>195</v>
      </c>
      <c r="H6" s="20" t="s">
        <v>195</v>
      </c>
    </row>
    <row r="7" spans="2:8" ht="23.25" customHeight="1" x14ac:dyDescent="0.3">
      <c r="B7" s="19" t="s">
        <v>19</v>
      </c>
      <c r="C7" s="20" t="s">
        <v>20</v>
      </c>
      <c r="D7" s="20" t="s">
        <v>195</v>
      </c>
      <c r="E7" s="20" t="s">
        <v>195</v>
      </c>
      <c r="F7" s="20" t="s">
        <v>195</v>
      </c>
      <c r="G7" s="20" t="s">
        <v>195</v>
      </c>
      <c r="H7" s="20" t="s">
        <v>195</v>
      </c>
    </row>
    <row r="8" spans="2:8" ht="23.25" customHeight="1" x14ac:dyDescent="0.3">
      <c r="B8" s="19" t="s">
        <v>26</v>
      </c>
      <c r="C8" s="20" t="s">
        <v>20</v>
      </c>
      <c r="D8" s="20" t="s">
        <v>195</v>
      </c>
      <c r="E8" s="20" t="s">
        <v>195</v>
      </c>
      <c r="F8" s="20" t="s">
        <v>195</v>
      </c>
      <c r="G8" s="20" t="s">
        <v>195</v>
      </c>
      <c r="H8" s="20" t="s">
        <v>195</v>
      </c>
    </row>
    <row r="9" spans="2:8" ht="23.25" customHeight="1" x14ac:dyDescent="0.3">
      <c r="B9" s="19" t="s">
        <v>27</v>
      </c>
      <c r="C9" s="20" t="s">
        <v>20</v>
      </c>
      <c r="D9" s="20">
        <v>8</v>
      </c>
      <c r="E9" s="20">
        <v>0.1</v>
      </c>
      <c r="F9" s="20">
        <v>5</v>
      </c>
      <c r="G9" s="20">
        <v>0.1</v>
      </c>
      <c r="H9" s="20" t="s">
        <v>5</v>
      </c>
    </row>
    <row r="10" spans="2:8" ht="23.25" customHeight="1" x14ac:dyDescent="0.3">
      <c r="B10" s="19" t="s">
        <v>28</v>
      </c>
      <c r="C10" s="20" t="s">
        <v>20</v>
      </c>
      <c r="D10" s="20">
        <v>8</v>
      </c>
      <c r="E10" s="20">
        <v>0.1</v>
      </c>
      <c r="F10" s="20">
        <v>5</v>
      </c>
      <c r="G10" s="20">
        <v>0.1</v>
      </c>
      <c r="H10" s="20" t="s">
        <v>5</v>
      </c>
    </row>
    <row r="11" spans="2:8" ht="23.25" customHeight="1" x14ac:dyDescent="0.3">
      <c r="B11" s="19" t="s">
        <v>29</v>
      </c>
      <c r="C11" s="20" t="s">
        <v>20</v>
      </c>
      <c r="D11" s="20">
        <v>8</v>
      </c>
      <c r="E11" s="20">
        <v>0.1</v>
      </c>
      <c r="F11" s="20">
        <v>5</v>
      </c>
      <c r="G11" s="20">
        <v>0.1</v>
      </c>
      <c r="H11" s="20" t="s">
        <v>5</v>
      </c>
    </row>
    <row r="12" spans="2:8" ht="23.25" customHeight="1" x14ac:dyDescent="0.3">
      <c r="B12" s="19" t="s">
        <v>30</v>
      </c>
      <c r="C12" s="20" t="s">
        <v>20</v>
      </c>
      <c r="D12" s="20" t="s">
        <v>195</v>
      </c>
      <c r="E12" s="20" t="s">
        <v>195</v>
      </c>
      <c r="F12" s="20" t="s">
        <v>195</v>
      </c>
      <c r="G12" s="20" t="s">
        <v>195</v>
      </c>
      <c r="H12" s="20" t="s">
        <v>195</v>
      </c>
    </row>
    <row r="13" spans="2:8" ht="23.25" customHeight="1" x14ac:dyDescent="0.3">
      <c r="B13" s="19" t="s">
        <v>31</v>
      </c>
      <c r="C13" s="20" t="s">
        <v>20</v>
      </c>
      <c r="D13" s="20" t="s">
        <v>195</v>
      </c>
      <c r="E13" s="20" t="s">
        <v>195</v>
      </c>
      <c r="F13" s="20" t="s">
        <v>195</v>
      </c>
      <c r="G13" s="20" t="s">
        <v>195</v>
      </c>
      <c r="H13" s="20" t="s">
        <v>195</v>
      </c>
    </row>
    <row r="14" spans="2:8" ht="23.25" customHeight="1" x14ac:dyDescent="0.3">
      <c r="B14" s="19" t="s">
        <v>32</v>
      </c>
      <c r="C14" s="20" t="s">
        <v>20</v>
      </c>
      <c r="D14" s="20" t="s">
        <v>195</v>
      </c>
      <c r="E14" s="20" t="s">
        <v>195</v>
      </c>
      <c r="F14" s="20" t="s">
        <v>195</v>
      </c>
      <c r="G14" s="20" t="s">
        <v>195</v>
      </c>
      <c r="H14" s="20" t="s">
        <v>195</v>
      </c>
    </row>
    <row r="15" spans="2:8" ht="23.25" customHeight="1" x14ac:dyDescent="0.3">
      <c r="B15" s="19" t="s">
        <v>33</v>
      </c>
      <c r="C15" s="20" t="s">
        <v>20</v>
      </c>
      <c r="D15" s="20" t="s">
        <v>195</v>
      </c>
      <c r="E15" s="20" t="s">
        <v>195</v>
      </c>
      <c r="F15" s="20" t="s">
        <v>195</v>
      </c>
      <c r="G15" s="20" t="s">
        <v>195</v>
      </c>
      <c r="H15" s="20" t="s">
        <v>195</v>
      </c>
    </row>
    <row r="16" spans="2:8" ht="23.25" customHeight="1" x14ac:dyDescent="0.3">
      <c r="B16" s="19" t="s">
        <v>34</v>
      </c>
      <c r="C16" s="20" t="s">
        <v>20</v>
      </c>
      <c r="D16" s="20" t="s">
        <v>195</v>
      </c>
      <c r="E16" s="20" t="s">
        <v>195</v>
      </c>
      <c r="F16" s="20" t="s">
        <v>195</v>
      </c>
      <c r="G16" s="20" t="s">
        <v>195</v>
      </c>
      <c r="H16" s="20" t="s">
        <v>195</v>
      </c>
    </row>
    <row r="17" spans="2:8" ht="23.25" customHeight="1" x14ac:dyDescent="0.3">
      <c r="B17" s="19" t="s">
        <v>35</v>
      </c>
      <c r="C17" s="20" t="s">
        <v>20</v>
      </c>
      <c r="D17" s="20" t="s">
        <v>195</v>
      </c>
      <c r="E17" s="20" t="s">
        <v>195</v>
      </c>
      <c r="F17" s="20" t="s">
        <v>195</v>
      </c>
      <c r="G17" s="20" t="s">
        <v>195</v>
      </c>
      <c r="H17" s="20" t="s">
        <v>195</v>
      </c>
    </row>
    <row r="18" spans="2:8" ht="23.25" customHeight="1" x14ac:dyDescent="0.3">
      <c r="B18" s="19" t="s">
        <v>36</v>
      </c>
      <c r="C18" s="20" t="s">
        <v>20</v>
      </c>
      <c r="D18" s="20" t="s">
        <v>195</v>
      </c>
      <c r="E18" s="20" t="s">
        <v>195</v>
      </c>
      <c r="F18" s="20" t="s">
        <v>195</v>
      </c>
      <c r="G18" s="20" t="s">
        <v>195</v>
      </c>
      <c r="H18" s="20" t="s">
        <v>195</v>
      </c>
    </row>
    <row r="19" spans="2:8" s="21" customFormat="1" ht="23.25" customHeight="1" x14ac:dyDescent="0.3">
      <c r="B19" s="19" t="s">
        <v>37</v>
      </c>
      <c r="C19" s="20" t="s">
        <v>20</v>
      </c>
      <c r="D19" s="20" t="s">
        <v>195</v>
      </c>
      <c r="E19" s="20" t="s">
        <v>195</v>
      </c>
      <c r="F19" s="20" t="s">
        <v>195</v>
      </c>
      <c r="G19" s="20" t="s">
        <v>195</v>
      </c>
      <c r="H19" s="20" t="s">
        <v>195</v>
      </c>
    </row>
    <row r="20" spans="2:8" s="21" customFormat="1" ht="23.25" customHeight="1" x14ac:dyDescent="0.3">
      <c r="B20" s="19" t="s">
        <v>38</v>
      </c>
      <c r="C20" s="20" t="s">
        <v>20</v>
      </c>
      <c r="D20" s="20" t="s">
        <v>195</v>
      </c>
      <c r="E20" s="20" t="s">
        <v>195</v>
      </c>
      <c r="F20" s="20" t="s">
        <v>195</v>
      </c>
      <c r="G20" s="20" t="s">
        <v>195</v>
      </c>
      <c r="H20" s="20" t="s">
        <v>195</v>
      </c>
    </row>
    <row r="21" spans="2:8" s="21" customFormat="1" ht="23.25" customHeight="1" x14ac:dyDescent="0.3">
      <c r="B21" s="19" t="s">
        <v>39</v>
      </c>
      <c r="C21" s="20" t="s">
        <v>20</v>
      </c>
      <c r="D21" s="20" t="s">
        <v>195</v>
      </c>
      <c r="E21" s="20" t="s">
        <v>195</v>
      </c>
      <c r="F21" s="20" t="s">
        <v>195</v>
      </c>
      <c r="G21" s="20" t="s">
        <v>195</v>
      </c>
      <c r="H21" s="20" t="s">
        <v>195</v>
      </c>
    </row>
    <row r="22" spans="2:8" s="21" customFormat="1" ht="23.25" customHeight="1" x14ac:dyDescent="0.3">
      <c r="B22" s="19" t="s">
        <v>40</v>
      </c>
      <c r="C22" s="20" t="s">
        <v>20</v>
      </c>
      <c r="D22" s="20" t="s">
        <v>195</v>
      </c>
      <c r="E22" s="20" t="s">
        <v>195</v>
      </c>
      <c r="F22" s="20" t="s">
        <v>195</v>
      </c>
      <c r="G22" s="20" t="s">
        <v>195</v>
      </c>
      <c r="H22" s="20" t="s">
        <v>195</v>
      </c>
    </row>
    <row r="23" spans="2:8" s="21" customFormat="1" ht="23.25" customHeight="1" x14ac:dyDescent="0.3">
      <c r="B23" s="19" t="s">
        <v>41</v>
      </c>
      <c r="C23" s="20" t="s">
        <v>20</v>
      </c>
      <c r="D23" s="20" t="s">
        <v>195</v>
      </c>
      <c r="E23" s="20" t="s">
        <v>195</v>
      </c>
      <c r="F23" s="20" t="s">
        <v>195</v>
      </c>
      <c r="G23" s="20" t="s">
        <v>195</v>
      </c>
      <c r="H23" s="20" t="s">
        <v>195</v>
      </c>
    </row>
    <row r="24" spans="2:8" s="21" customFormat="1" ht="23.25" customHeight="1" x14ac:dyDescent="0.3">
      <c r="B24" s="19" t="s">
        <v>42</v>
      </c>
      <c r="C24" s="20" t="s">
        <v>20</v>
      </c>
      <c r="D24" s="20" t="s">
        <v>195</v>
      </c>
      <c r="E24" s="20" t="s">
        <v>195</v>
      </c>
      <c r="F24" s="20" t="s">
        <v>195</v>
      </c>
      <c r="G24" s="20" t="s">
        <v>195</v>
      </c>
      <c r="H24" s="20" t="s">
        <v>195</v>
      </c>
    </row>
    <row r="25" spans="2:8" s="21" customFormat="1" ht="23.25" customHeight="1" x14ac:dyDescent="0.3">
      <c r="B25" s="19" t="s">
        <v>43</v>
      </c>
      <c r="C25" s="20" t="s">
        <v>20</v>
      </c>
      <c r="D25" s="20" t="s">
        <v>195</v>
      </c>
      <c r="E25" s="20" t="s">
        <v>195</v>
      </c>
      <c r="F25" s="20" t="s">
        <v>195</v>
      </c>
      <c r="G25" s="20" t="s">
        <v>195</v>
      </c>
      <c r="H25" s="20" t="s">
        <v>195</v>
      </c>
    </row>
    <row r="26" spans="2:8" s="21" customFormat="1" ht="23.25" customHeight="1" x14ac:dyDescent="0.3">
      <c r="B26" s="19" t="s">
        <v>44</v>
      </c>
      <c r="C26" s="20" t="s">
        <v>20</v>
      </c>
      <c r="D26" s="20" t="s">
        <v>195</v>
      </c>
      <c r="E26" s="20" t="s">
        <v>195</v>
      </c>
      <c r="F26" s="20" t="s">
        <v>195</v>
      </c>
      <c r="G26" s="20" t="s">
        <v>195</v>
      </c>
      <c r="H26" s="20" t="s">
        <v>195</v>
      </c>
    </row>
    <row r="27" spans="2:8" s="21" customFormat="1" ht="23.25" customHeight="1" x14ac:dyDescent="0.3">
      <c r="B27" s="19" t="s">
        <v>45</v>
      </c>
      <c r="C27" s="20" t="s">
        <v>20</v>
      </c>
      <c r="D27" s="20" t="s">
        <v>195</v>
      </c>
      <c r="E27" s="20" t="s">
        <v>195</v>
      </c>
      <c r="F27" s="20" t="s">
        <v>195</v>
      </c>
      <c r="G27" s="20" t="s">
        <v>195</v>
      </c>
      <c r="H27" s="20" t="s">
        <v>195</v>
      </c>
    </row>
    <row r="28" spans="2:8" s="21" customFormat="1" ht="23.25" customHeight="1" x14ac:dyDescent="0.3">
      <c r="B28" s="19" t="s">
        <v>46</v>
      </c>
      <c r="C28" s="20" t="s">
        <v>20</v>
      </c>
      <c r="D28" s="20" t="s">
        <v>195</v>
      </c>
      <c r="E28" s="20" t="s">
        <v>195</v>
      </c>
      <c r="F28" s="20" t="s">
        <v>195</v>
      </c>
      <c r="G28" s="20" t="s">
        <v>195</v>
      </c>
      <c r="H28" s="20" t="s">
        <v>195</v>
      </c>
    </row>
    <row r="29" spans="2:8" s="21" customFormat="1" ht="23.25" customHeight="1" x14ac:dyDescent="0.3">
      <c r="B29" s="19" t="s">
        <v>47</v>
      </c>
      <c r="C29" s="20" t="s">
        <v>20</v>
      </c>
      <c r="D29" s="20" t="s">
        <v>195</v>
      </c>
      <c r="E29" s="20" t="s">
        <v>195</v>
      </c>
      <c r="F29" s="20" t="s">
        <v>195</v>
      </c>
      <c r="G29" s="20" t="s">
        <v>195</v>
      </c>
      <c r="H29" s="20" t="s">
        <v>195</v>
      </c>
    </row>
    <row r="30" spans="2:8" s="21" customFormat="1" ht="23.25" customHeight="1" x14ac:dyDescent="0.3">
      <c r="B30" s="19" t="s">
        <v>48</v>
      </c>
      <c r="C30" s="20" t="s">
        <v>20</v>
      </c>
      <c r="D30" s="20" t="s">
        <v>195</v>
      </c>
      <c r="E30" s="20" t="s">
        <v>195</v>
      </c>
      <c r="F30" s="20" t="s">
        <v>195</v>
      </c>
      <c r="G30" s="20" t="s">
        <v>195</v>
      </c>
      <c r="H30" s="20" t="s">
        <v>195</v>
      </c>
    </row>
    <row r="31" spans="2:8" s="21" customFormat="1" ht="23.25" customHeight="1" x14ac:dyDescent="0.3">
      <c r="B31" s="19" t="s">
        <v>49</v>
      </c>
      <c r="C31" s="20" t="s">
        <v>20</v>
      </c>
      <c r="D31" s="20" t="s">
        <v>195</v>
      </c>
      <c r="E31" s="20" t="s">
        <v>195</v>
      </c>
      <c r="F31" s="20" t="s">
        <v>195</v>
      </c>
      <c r="G31" s="20" t="s">
        <v>195</v>
      </c>
      <c r="H31" s="20" t="s">
        <v>195</v>
      </c>
    </row>
    <row r="32" spans="2:8" s="21" customFormat="1" ht="23.25" customHeight="1" x14ac:dyDescent="0.3">
      <c r="B32" s="19" t="s">
        <v>50</v>
      </c>
      <c r="C32" s="20" t="s">
        <v>20</v>
      </c>
      <c r="D32" s="20" t="s">
        <v>195</v>
      </c>
      <c r="E32" s="20" t="s">
        <v>195</v>
      </c>
      <c r="F32" s="20" t="s">
        <v>195</v>
      </c>
      <c r="G32" s="20" t="s">
        <v>195</v>
      </c>
      <c r="H32" s="20" t="s">
        <v>195</v>
      </c>
    </row>
    <row r="33" spans="2:8" s="21" customFormat="1" ht="23.25" customHeight="1" x14ac:dyDescent="0.3">
      <c r="B33" s="19" t="s">
        <v>51</v>
      </c>
      <c r="C33" s="20" t="s">
        <v>20</v>
      </c>
      <c r="D33" s="20" t="s">
        <v>195</v>
      </c>
      <c r="E33" s="20" t="s">
        <v>195</v>
      </c>
      <c r="F33" s="20" t="s">
        <v>195</v>
      </c>
      <c r="G33" s="20" t="s">
        <v>195</v>
      </c>
      <c r="H33" s="20" t="s">
        <v>195</v>
      </c>
    </row>
    <row r="34" spans="2:8" s="21" customFormat="1" ht="23.25" customHeight="1" x14ac:dyDescent="0.3">
      <c r="B34" s="19" t="s">
        <v>52</v>
      </c>
      <c r="C34" s="20" t="s">
        <v>20</v>
      </c>
      <c r="D34" s="20" t="s">
        <v>195</v>
      </c>
      <c r="E34" s="20" t="s">
        <v>195</v>
      </c>
      <c r="F34" s="20" t="s">
        <v>195</v>
      </c>
      <c r="G34" s="20" t="s">
        <v>195</v>
      </c>
      <c r="H34" s="20" t="s">
        <v>195</v>
      </c>
    </row>
    <row r="35" spans="2:8" s="21" customFormat="1" ht="23.25" customHeight="1" x14ac:dyDescent="0.3">
      <c r="B35" s="19" t="s">
        <v>53</v>
      </c>
      <c r="C35" s="20" t="s">
        <v>20</v>
      </c>
      <c r="D35" s="20" t="s">
        <v>195</v>
      </c>
      <c r="E35" s="20" t="s">
        <v>195</v>
      </c>
      <c r="F35" s="20" t="s">
        <v>195</v>
      </c>
      <c r="G35" s="20" t="s">
        <v>195</v>
      </c>
      <c r="H35" s="20" t="s">
        <v>195</v>
      </c>
    </row>
    <row r="36" spans="2:8" s="21" customFormat="1" ht="23.25" customHeight="1" x14ac:dyDescent="0.3">
      <c r="B36" s="19" t="s">
        <v>54</v>
      </c>
      <c r="C36" s="20" t="s">
        <v>20</v>
      </c>
      <c r="D36" s="20" t="s">
        <v>195</v>
      </c>
      <c r="E36" s="20" t="s">
        <v>195</v>
      </c>
      <c r="F36" s="20" t="s">
        <v>195</v>
      </c>
      <c r="G36" s="20" t="s">
        <v>195</v>
      </c>
      <c r="H36" s="20" t="s">
        <v>195</v>
      </c>
    </row>
    <row r="37" spans="2:8" s="21" customFormat="1" ht="23.25" customHeight="1" x14ac:dyDescent="0.3">
      <c r="B37" s="19" t="s">
        <v>55</v>
      </c>
      <c r="C37" s="20" t="s">
        <v>20</v>
      </c>
      <c r="D37" s="20" t="s">
        <v>195</v>
      </c>
      <c r="E37" s="20" t="s">
        <v>195</v>
      </c>
      <c r="F37" s="20" t="s">
        <v>195</v>
      </c>
      <c r="G37" s="20" t="s">
        <v>195</v>
      </c>
      <c r="H37" s="20" t="s">
        <v>195</v>
      </c>
    </row>
    <row r="38" spans="2:8" s="21" customFormat="1" ht="23.25" customHeight="1" x14ac:dyDescent="0.3">
      <c r="B38" s="19" t="s">
        <v>56</v>
      </c>
      <c r="C38" s="20" t="s">
        <v>20</v>
      </c>
      <c r="D38" s="20" t="s">
        <v>195</v>
      </c>
      <c r="E38" s="20" t="s">
        <v>195</v>
      </c>
      <c r="F38" s="20" t="s">
        <v>195</v>
      </c>
      <c r="G38" s="20" t="s">
        <v>195</v>
      </c>
      <c r="H38" s="20" t="s">
        <v>195</v>
      </c>
    </row>
    <row r="39" spans="2:8" s="21" customFormat="1" ht="23.25" customHeight="1" x14ac:dyDescent="0.3">
      <c r="B39" s="19" t="s">
        <v>57</v>
      </c>
      <c r="C39" s="20" t="s">
        <v>20</v>
      </c>
      <c r="D39" s="20" t="s">
        <v>195</v>
      </c>
      <c r="E39" s="20" t="s">
        <v>195</v>
      </c>
      <c r="F39" s="20" t="s">
        <v>195</v>
      </c>
      <c r="G39" s="20" t="s">
        <v>195</v>
      </c>
      <c r="H39" s="20" t="s">
        <v>195</v>
      </c>
    </row>
    <row r="40" spans="2:8" s="21" customFormat="1" ht="23.25" customHeight="1" x14ac:dyDescent="0.3">
      <c r="B40" s="19" t="s">
        <v>58</v>
      </c>
      <c r="C40" s="20" t="s">
        <v>20</v>
      </c>
      <c r="D40" s="20" t="s">
        <v>195</v>
      </c>
      <c r="E40" s="20" t="s">
        <v>195</v>
      </c>
      <c r="F40" s="20" t="s">
        <v>195</v>
      </c>
      <c r="G40" s="20" t="s">
        <v>195</v>
      </c>
      <c r="H40" s="20" t="s">
        <v>195</v>
      </c>
    </row>
    <row r="41" spans="2:8" s="21" customFormat="1" ht="23.25" customHeight="1" x14ac:dyDescent="0.3">
      <c r="B41" s="19" t="s">
        <v>59</v>
      </c>
      <c r="C41" s="20" t="s">
        <v>20</v>
      </c>
      <c r="D41" s="20" t="s">
        <v>195</v>
      </c>
      <c r="E41" s="20" t="s">
        <v>195</v>
      </c>
      <c r="F41" s="20" t="s">
        <v>195</v>
      </c>
      <c r="G41" s="20" t="s">
        <v>195</v>
      </c>
      <c r="H41" s="20" t="s">
        <v>195</v>
      </c>
    </row>
    <row r="42" spans="2:8" s="21" customFormat="1" ht="23.25" customHeight="1" x14ac:dyDescent="0.3">
      <c r="B42" s="19" t="s">
        <v>60</v>
      </c>
      <c r="C42" s="22" t="s">
        <v>20</v>
      </c>
      <c r="D42" s="20" t="s">
        <v>195</v>
      </c>
      <c r="E42" s="22" t="s">
        <v>195</v>
      </c>
      <c r="F42" s="20" t="s">
        <v>195</v>
      </c>
      <c r="G42" s="22" t="s">
        <v>195</v>
      </c>
      <c r="H42" s="20" t="s">
        <v>195</v>
      </c>
    </row>
    <row r="43" spans="2:8" s="21" customFormat="1" ht="23.25" customHeight="1" x14ac:dyDescent="0.3">
      <c r="B43" s="19" t="s">
        <v>61</v>
      </c>
      <c r="C43" s="22" t="s">
        <v>20</v>
      </c>
      <c r="D43" s="20" t="s">
        <v>195</v>
      </c>
      <c r="E43" s="22" t="s">
        <v>195</v>
      </c>
      <c r="F43" s="20" t="s">
        <v>195</v>
      </c>
      <c r="G43" s="22" t="s">
        <v>195</v>
      </c>
      <c r="H43" s="20" t="s">
        <v>195</v>
      </c>
    </row>
    <row r="44" spans="2:8" s="21" customFormat="1" ht="23.25" customHeight="1" x14ac:dyDescent="0.3">
      <c r="B44" s="19" t="s">
        <v>62</v>
      </c>
      <c r="C44" s="22" t="s">
        <v>20</v>
      </c>
      <c r="D44" s="20" t="s">
        <v>195</v>
      </c>
      <c r="E44" s="22" t="s">
        <v>195</v>
      </c>
      <c r="F44" s="20" t="s">
        <v>195</v>
      </c>
      <c r="G44" s="22" t="s">
        <v>195</v>
      </c>
      <c r="H44" s="20" t="s">
        <v>195</v>
      </c>
    </row>
    <row r="45" spans="2:8" s="21" customFormat="1" ht="23.25" customHeight="1" x14ac:dyDescent="0.3">
      <c r="B45" s="19" t="s">
        <v>63</v>
      </c>
      <c r="C45" s="22" t="s">
        <v>20</v>
      </c>
      <c r="D45" s="20" t="s">
        <v>195</v>
      </c>
      <c r="E45" s="22" t="s">
        <v>195</v>
      </c>
      <c r="F45" s="20" t="s">
        <v>195</v>
      </c>
      <c r="G45" s="22" t="s">
        <v>195</v>
      </c>
      <c r="H45" s="20" t="s">
        <v>195</v>
      </c>
    </row>
    <row r="46" spans="2:8" s="21" customFormat="1" ht="23.25" customHeight="1" x14ac:dyDescent="0.3">
      <c r="B46" s="19" t="s">
        <v>64</v>
      </c>
      <c r="C46" s="22" t="s">
        <v>20</v>
      </c>
      <c r="D46" s="20" t="s">
        <v>195</v>
      </c>
      <c r="E46" s="22" t="s">
        <v>195</v>
      </c>
      <c r="F46" s="20" t="s">
        <v>195</v>
      </c>
      <c r="G46" s="22" t="s">
        <v>195</v>
      </c>
      <c r="H46" s="20" t="s">
        <v>195</v>
      </c>
    </row>
    <row r="47" spans="2:8" s="21" customFormat="1" ht="23.25" customHeight="1" x14ac:dyDescent="0.3">
      <c r="B47" s="19" t="s">
        <v>65</v>
      </c>
      <c r="C47" s="22" t="s">
        <v>20</v>
      </c>
      <c r="D47" s="20" t="s">
        <v>195</v>
      </c>
      <c r="E47" s="22" t="s">
        <v>195</v>
      </c>
      <c r="F47" s="20" t="s">
        <v>195</v>
      </c>
      <c r="G47" s="22" t="s">
        <v>195</v>
      </c>
      <c r="H47" s="20" t="s">
        <v>195</v>
      </c>
    </row>
    <row r="48" spans="2:8" s="21" customFormat="1" ht="23.25" customHeight="1" x14ac:dyDescent="0.3">
      <c r="B48" s="19" t="s">
        <v>66</v>
      </c>
      <c r="C48" s="22" t="s">
        <v>20</v>
      </c>
      <c r="D48" s="20" t="s">
        <v>195</v>
      </c>
      <c r="E48" s="22" t="s">
        <v>195</v>
      </c>
      <c r="F48" s="20" t="s">
        <v>195</v>
      </c>
      <c r="G48" s="22" t="s">
        <v>195</v>
      </c>
      <c r="H48" s="20" t="s">
        <v>195</v>
      </c>
    </row>
    <row r="49" spans="2:8" s="21" customFormat="1" ht="23.25" customHeight="1" x14ac:dyDescent="0.3">
      <c r="B49" s="19" t="s">
        <v>67</v>
      </c>
      <c r="C49" s="22" t="s">
        <v>20</v>
      </c>
      <c r="D49" s="20" t="s">
        <v>195</v>
      </c>
      <c r="E49" s="22" t="s">
        <v>195</v>
      </c>
      <c r="F49" s="20" t="s">
        <v>195</v>
      </c>
      <c r="G49" s="22" t="s">
        <v>195</v>
      </c>
      <c r="H49" s="20" t="s">
        <v>195</v>
      </c>
    </row>
    <row r="50" spans="2:8" s="21" customFormat="1" ht="23.25" customHeight="1" x14ac:dyDescent="0.3">
      <c r="B50" s="19" t="s">
        <v>68</v>
      </c>
      <c r="C50" s="22" t="s">
        <v>20</v>
      </c>
      <c r="D50" s="20" t="s">
        <v>195</v>
      </c>
      <c r="E50" s="22" t="s">
        <v>195</v>
      </c>
      <c r="F50" s="20" t="s">
        <v>195</v>
      </c>
      <c r="G50" s="22" t="s">
        <v>195</v>
      </c>
      <c r="H50" s="20" t="s">
        <v>195</v>
      </c>
    </row>
    <row r="51" spans="2:8" s="21" customFormat="1" ht="23.25" customHeight="1" x14ac:dyDescent="0.3">
      <c r="B51" s="19" t="s">
        <v>69</v>
      </c>
      <c r="C51" s="22" t="s">
        <v>20</v>
      </c>
      <c r="D51" s="20" t="s">
        <v>195</v>
      </c>
      <c r="E51" s="22" t="s">
        <v>195</v>
      </c>
      <c r="F51" s="20" t="s">
        <v>195</v>
      </c>
      <c r="G51" s="22" t="s">
        <v>195</v>
      </c>
      <c r="H51" s="20" t="s">
        <v>195</v>
      </c>
    </row>
    <row r="52" spans="2:8" s="21" customFormat="1" ht="23.25" customHeight="1" x14ac:dyDescent="0.3">
      <c r="B52" s="19" t="s">
        <v>70</v>
      </c>
      <c r="C52" s="22" t="s">
        <v>20</v>
      </c>
      <c r="D52" s="20" t="s">
        <v>195</v>
      </c>
      <c r="E52" s="22" t="s">
        <v>195</v>
      </c>
      <c r="F52" s="20" t="s">
        <v>195</v>
      </c>
      <c r="G52" s="22" t="s">
        <v>195</v>
      </c>
      <c r="H52" s="20" t="s">
        <v>195</v>
      </c>
    </row>
    <row r="53" spans="2:8" s="21" customFormat="1" ht="23.25" customHeight="1" x14ac:dyDescent="0.3">
      <c r="B53" s="19" t="s">
        <v>71</v>
      </c>
      <c r="C53" s="22" t="s">
        <v>20</v>
      </c>
      <c r="D53" s="20" t="s">
        <v>195</v>
      </c>
      <c r="E53" s="22" t="s">
        <v>195</v>
      </c>
      <c r="F53" s="20" t="s">
        <v>195</v>
      </c>
      <c r="G53" s="22" t="s">
        <v>195</v>
      </c>
      <c r="H53" s="20" t="s">
        <v>195</v>
      </c>
    </row>
    <row r="54" spans="2:8" s="21" customFormat="1" ht="23.25" customHeight="1" x14ac:dyDescent="0.3">
      <c r="B54" s="19" t="s">
        <v>72</v>
      </c>
      <c r="C54" s="22" t="s">
        <v>20</v>
      </c>
      <c r="D54" s="20" t="s">
        <v>195</v>
      </c>
      <c r="E54" s="22" t="s">
        <v>195</v>
      </c>
      <c r="F54" s="20" t="s">
        <v>195</v>
      </c>
      <c r="G54" s="22" t="s">
        <v>195</v>
      </c>
      <c r="H54" s="20" t="s">
        <v>195</v>
      </c>
    </row>
    <row r="55" spans="2:8" s="21" customFormat="1" ht="23.25" customHeight="1" x14ac:dyDescent="0.3">
      <c r="B55" s="19" t="s">
        <v>73</v>
      </c>
      <c r="C55" s="22" t="s">
        <v>20</v>
      </c>
      <c r="D55" s="20" t="s">
        <v>195</v>
      </c>
      <c r="E55" s="22" t="s">
        <v>195</v>
      </c>
      <c r="F55" s="20" t="s">
        <v>195</v>
      </c>
      <c r="G55" s="22" t="s">
        <v>195</v>
      </c>
      <c r="H55" s="20" t="s">
        <v>195</v>
      </c>
    </row>
    <row r="56" spans="2:8" s="21" customFormat="1" ht="23.25" customHeight="1" x14ac:dyDescent="0.3">
      <c r="B56" s="19" t="s">
        <v>74</v>
      </c>
      <c r="C56" s="22" t="s">
        <v>20</v>
      </c>
      <c r="D56" s="20" t="s">
        <v>195</v>
      </c>
      <c r="E56" s="22" t="s">
        <v>195</v>
      </c>
      <c r="F56" s="20" t="s">
        <v>195</v>
      </c>
      <c r="G56" s="22" t="s">
        <v>195</v>
      </c>
      <c r="H56" s="20" t="s">
        <v>195</v>
      </c>
    </row>
    <row r="57" spans="2:8" s="21" customFormat="1" ht="23.25" customHeight="1" x14ac:dyDescent="0.3">
      <c r="B57" s="19" t="s">
        <v>75</v>
      </c>
      <c r="C57" s="22" t="s">
        <v>20</v>
      </c>
      <c r="D57" s="20" t="s">
        <v>195</v>
      </c>
      <c r="E57" s="22" t="s">
        <v>195</v>
      </c>
      <c r="F57" s="20" t="s">
        <v>195</v>
      </c>
      <c r="G57" s="22" t="s">
        <v>195</v>
      </c>
      <c r="H57" s="20" t="s">
        <v>195</v>
      </c>
    </row>
    <row r="58" spans="2:8" s="21" customFormat="1" ht="23.25" customHeight="1" x14ac:dyDescent="0.3">
      <c r="B58" s="19" t="s">
        <v>76</v>
      </c>
      <c r="C58" s="22" t="s">
        <v>20</v>
      </c>
      <c r="D58" s="20" t="s">
        <v>195</v>
      </c>
      <c r="E58" s="22" t="s">
        <v>195</v>
      </c>
      <c r="F58" s="20" t="s">
        <v>195</v>
      </c>
      <c r="G58" s="22" t="s">
        <v>195</v>
      </c>
      <c r="H58" s="20" t="s">
        <v>195</v>
      </c>
    </row>
    <row r="59" spans="2:8" s="21" customFormat="1" ht="23.25" customHeight="1" x14ac:dyDescent="0.3">
      <c r="B59" s="19" t="s">
        <v>77</v>
      </c>
      <c r="C59" s="22" t="s">
        <v>20</v>
      </c>
      <c r="D59" s="20" t="s">
        <v>195</v>
      </c>
      <c r="E59" s="22" t="s">
        <v>195</v>
      </c>
      <c r="F59" s="20" t="s">
        <v>195</v>
      </c>
      <c r="G59" s="22" t="s">
        <v>195</v>
      </c>
      <c r="H59" s="20" t="s">
        <v>195</v>
      </c>
    </row>
    <row r="60" spans="2:8" s="21" customFormat="1" ht="23.25" customHeight="1" x14ac:dyDescent="0.3">
      <c r="B60" s="19" t="s">
        <v>78</v>
      </c>
      <c r="C60" s="22" t="s">
        <v>20</v>
      </c>
      <c r="D60" s="20" t="s">
        <v>195</v>
      </c>
      <c r="E60" s="22" t="s">
        <v>195</v>
      </c>
      <c r="F60" s="20" t="s">
        <v>195</v>
      </c>
      <c r="G60" s="22" t="s">
        <v>195</v>
      </c>
      <c r="H60" s="20" t="s">
        <v>195</v>
      </c>
    </row>
    <row r="61" spans="2:8" s="21" customFormat="1" ht="23.25" customHeight="1" x14ac:dyDescent="0.3">
      <c r="B61" s="19" t="s">
        <v>79</v>
      </c>
      <c r="C61" s="22" t="s">
        <v>20</v>
      </c>
      <c r="D61" s="20" t="s">
        <v>195</v>
      </c>
      <c r="E61" s="22" t="s">
        <v>195</v>
      </c>
      <c r="F61" s="20" t="s">
        <v>195</v>
      </c>
      <c r="G61" s="22" t="s">
        <v>195</v>
      </c>
      <c r="H61" s="20" t="s">
        <v>195</v>
      </c>
    </row>
    <row r="62" spans="2:8" s="21" customFormat="1" ht="23.25" customHeight="1" x14ac:dyDescent="0.3">
      <c r="B62" s="19" t="s">
        <v>80</v>
      </c>
      <c r="C62" s="22" t="s">
        <v>20</v>
      </c>
      <c r="D62" s="20" t="s">
        <v>195</v>
      </c>
      <c r="E62" s="22" t="s">
        <v>195</v>
      </c>
      <c r="F62" s="20" t="s">
        <v>195</v>
      </c>
      <c r="G62" s="22" t="s">
        <v>195</v>
      </c>
      <c r="H62" s="20" t="s">
        <v>195</v>
      </c>
    </row>
    <row r="63" spans="2:8" s="21" customFormat="1" ht="23.25" customHeight="1" x14ac:dyDescent="0.3">
      <c r="B63" s="19" t="s">
        <v>81</v>
      </c>
      <c r="C63" s="22" t="s">
        <v>20</v>
      </c>
      <c r="D63" s="20" t="s">
        <v>195</v>
      </c>
      <c r="E63" s="22" t="s">
        <v>195</v>
      </c>
      <c r="F63" s="20" t="s">
        <v>195</v>
      </c>
      <c r="G63" s="22" t="s">
        <v>195</v>
      </c>
      <c r="H63" s="20" t="s">
        <v>195</v>
      </c>
    </row>
    <row r="64" spans="2:8" s="21" customFormat="1" ht="23.25" customHeight="1" x14ac:dyDescent="0.3">
      <c r="B64" s="19" t="s">
        <v>82</v>
      </c>
      <c r="C64" s="22" t="s">
        <v>20</v>
      </c>
      <c r="D64" s="20" t="s">
        <v>195</v>
      </c>
      <c r="E64" s="22" t="s">
        <v>195</v>
      </c>
      <c r="F64" s="20" t="s">
        <v>195</v>
      </c>
      <c r="G64" s="22" t="s">
        <v>195</v>
      </c>
      <c r="H64" s="20" t="s">
        <v>195</v>
      </c>
    </row>
    <row r="65" spans="2:8" s="21" customFormat="1" ht="23.25" customHeight="1" x14ac:dyDescent="0.3">
      <c r="B65" s="19" t="s">
        <v>83</v>
      </c>
      <c r="C65" s="22" t="s">
        <v>20</v>
      </c>
      <c r="D65" s="20" t="s">
        <v>195</v>
      </c>
      <c r="E65" s="22" t="s">
        <v>195</v>
      </c>
      <c r="F65" s="20" t="s">
        <v>195</v>
      </c>
      <c r="G65" s="22" t="s">
        <v>195</v>
      </c>
      <c r="H65" s="20" t="s">
        <v>195</v>
      </c>
    </row>
    <row r="66" spans="2:8" s="21" customFormat="1" ht="23.25" customHeight="1" x14ac:dyDescent="0.3">
      <c r="B66" s="19" t="s">
        <v>84</v>
      </c>
      <c r="C66" s="22" t="s">
        <v>20</v>
      </c>
      <c r="D66" s="20" t="s">
        <v>195</v>
      </c>
      <c r="E66" s="22" t="s">
        <v>195</v>
      </c>
      <c r="F66" s="20" t="s">
        <v>195</v>
      </c>
      <c r="G66" s="22" t="s">
        <v>195</v>
      </c>
      <c r="H66" s="20" t="s">
        <v>195</v>
      </c>
    </row>
    <row r="67" spans="2:8" s="21" customFormat="1" ht="23.25" customHeight="1" x14ac:dyDescent="0.3">
      <c r="B67" s="19" t="s">
        <v>85</v>
      </c>
      <c r="C67" s="22" t="s">
        <v>20</v>
      </c>
      <c r="D67" s="20" t="s">
        <v>195</v>
      </c>
      <c r="E67" s="22" t="s">
        <v>195</v>
      </c>
      <c r="F67" s="20" t="s">
        <v>195</v>
      </c>
      <c r="G67" s="22" t="s">
        <v>195</v>
      </c>
      <c r="H67" s="20" t="s">
        <v>195</v>
      </c>
    </row>
    <row r="68" spans="2:8" s="21" customFormat="1" ht="23.25" customHeight="1" x14ac:dyDescent="0.3">
      <c r="B68" s="19" t="s">
        <v>86</v>
      </c>
      <c r="C68" s="22" t="s">
        <v>20</v>
      </c>
      <c r="D68" s="20" t="s">
        <v>195</v>
      </c>
      <c r="E68" s="22" t="s">
        <v>195</v>
      </c>
      <c r="F68" s="20" t="s">
        <v>195</v>
      </c>
      <c r="G68" s="22" t="s">
        <v>195</v>
      </c>
      <c r="H68" s="20" t="s">
        <v>195</v>
      </c>
    </row>
    <row r="69" spans="2:8" s="21" customFormat="1" ht="23.25" customHeight="1" x14ac:dyDescent="0.3">
      <c r="B69" s="19" t="s">
        <v>87</v>
      </c>
      <c r="C69" s="22" t="s">
        <v>20</v>
      </c>
      <c r="D69" s="20" t="s">
        <v>195</v>
      </c>
      <c r="E69" s="22" t="s">
        <v>195</v>
      </c>
      <c r="F69" s="20" t="s">
        <v>195</v>
      </c>
      <c r="G69" s="22" t="s">
        <v>195</v>
      </c>
      <c r="H69" s="20" t="s">
        <v>195</v>
      </c>
    </row>
    <row r="70" spans="2:8" ht="23.25" customHeight="1" x14ac:dyDescent="0.3">
      <c r="B70" s="19" t="s">
        <v>88</v>
      </c>
      <c r="C70" s="22" t="s">
        <v>20</v>
      </c>
      <c r="D70" s="20" t="s">
        <v>195</v>
      </c>
      <c r="E70" s="22" t="s">
        <v>195</v>
      </c>
      <c r="F70" s="20" t="s">
        <v>195</v>
      </c>
      <c r="G70" s="22" t="s">
        <v>195</v>
      </c>
      <c r="H70" s="20" t="s">
        <v>195</v>
      </c>
    </row>
    <row r="71" spans="2:8" ht="23.25" customHeight="1" x14ac:dyDescent="0.3">
      <c r="B71" s="19" t="s">
        <v>89</v>
      </c>
      <c r="C71" s="22" t="s">
        <v>20</v>
      </c>
      <c r="D71" s="20" t="s">
        <v>195</v>
      </c>
      <c r="E71" s="22" t="s">
        <v>195</v>
      </c>
      <c r="F71" s="20" t="s">
        <v>195</v>
      </c>
      <c r="G71" s="22" t="s">
        <v>195</v>
      </c>
      <c r="H71" s="20" t="s">
        <v>195</v>
      </c>
    </row>
    <row r="72" spans="2:8" ht="23.25" customHeight="1" x14ac:dyDescent="0.3">
      <c r="B72" s="19" t="s">
        <v>90</v>
      </c>
      <c r="C72" s="22" t="s">
        <v>20</v>
      </c>
      <c r="D72" s="20" t="s">
        <v>195</v>
      </c>
      <c r="E72" s="22" t="s">
        <v>195</v>
      </c>
      <c r="F72" s="20" t="s">
        <v>195</v>
      </c>
      <c r="G72" s="22" t="s">
        <v>195</v>
      </c>
      <c r="H72" s="20" t="s">
        <v>195</v>
      </c>
    </row>
    <row r="73" spans="2:8" ht="23.25" customHeight="1" x14ac:dyDescent="0.3">
      <c r="B73" s="19" t="s">
        <v>91</v>
      </c>
      <c r="C73" s="22" t="s">
        <v>20</v>
      </c>
      <c r="D73" s="20" t="s">
        <v>195</v>
      </c>
      <c r="E73" s="22" t="s">
        <v>195</v>
      </c>
      <c r="F73" s="20" t="s">
        <v>195</v>
      </c>
      <c r="G73" s="22" t="s">
        <v>195</v>
      </c>
      <c r="H73" s="20" t="s">
        <v>195</v>
      </c>
    </row>
    <row r="74" spans="2:8" ht="23.25" customHeight="1" x14ac:dyDescent="0.3">
      <c r="B74" s="19" t="s">
        <v>92</v>
      </c>
      <c r="C74" s="22" t="s">
        <v>20</v>
      </c>
      <c r="D74" s="20" t="s">
        <v>195</v>
      </c>
      <c r="E74" s="22" t="s">
        <v>195</v>
      </c>
      <c r="F74" s="20" t="s">
        <v>195</v>
      </c>
      <c r="G74" s="22" t="s">
        <v>195</v>
      </c>
      <c r="H74" s="20" t="s">
        <v>195</v>
      </c>
    </row>
    <row r="75" spans="2:8" ht="23.25" customHeight="1" x14ac:dyDescent="0.3">
      <c r="B75" s="19" t="s">
        <v>93</v>
      </c>
      <c r="C75" s="22" t="s">
        <v>20</v>
      </c>
      <c r="D75" s="20" t="s">
        <v>195</v>
      </c>
      <c r="E75" s="22" t="s">
        <v>195</v>
      </c>
      <c r="F75" s="20" t="s">
        <v>195</v>
      </c>
      <c r="G75" s="22" t="s">
        <v>195</v>
      </c>
      <c r="H75" s="20" t="s">
        <v>195</v>
      </c>
    </row>
    <row r="76" spans="2:8" ht="23.25" customHeight="1" x14ac:dyDescent="0.3">
      <c r="B76" s="19" t="s">
        <v>94</v>
      </c>
      <c r="C76" s="22" t="s">
        <v>20</v>
      </c>
      <c r="D76" s="22" t="s">
        <v>195</v>
      </c>
      <c r="E76" s="22" t="s">
        <v>195</v>
      </c>
      <c r="F76" s="22" t="s">
        <v>195</v>
      </c>
      <c r="G76" s="22" t="s">
        <v>195</v>
      </c>
      <c r="H76" s="20" t="s">
        <v>195</v>
      </c>
    </row>
    <row r="77" spans="2:8" ht="23.25" customHeight="1" x14ac:dyDescent="0.3">
      <c r="B77" s="19" t="s">
        <v>95</v>
      </c>
      <c r="C77" s="22" t="s">
        <v>20</v>
      </c>
      <c r="D77" s="20" t="s">
        <v>195</v>
      </c>
      <c r="E77" s="22" t="s">
        <v>195</v>
      </c>
      <c r="F77" s="20" t="s">
        <v>195</v>
      </c>
      <c r="G77" s="22" t="s">
        <v>195</v>
      </c>
      <c r="H77" s="20" t="s">
        <v>195</v>
      </c>
    </row>
    <row r="78" spans="2:8" ht="23.25" customHeight="1" x14ac:dyDescent="0.3">
      <c r="B78" s="19" t="s">
        <v>96</v>
      </c>
      <c r="C78" s="22" t="s">
        <v>20</v>
      </c>
      <c r="D78" s="20" t="s">
        <v>195</v>
      </c>
      <c r="E78" s="22" t="s">
        <v>195</v>
      </c>
      <c r="F78" s="20" t="s">
        <v>195</v>
      </c>
      <c r="G78" s="22" t="s">
        <v>195</v>
      </c>
      <c r="H78" s="20" t="s">
        <v>195</v>
      </c>
    </row>
    <row r="79" spans="2:8" ht="23.25" customHeight="1" x14ac:dyDescent="0.3">
      <c r="B79" s="19" t="s">
        <v>97</v>
      </c>
      <c r="C79" s="23" t="s">
        <v>20</v>
      </c>
      <c r="D79" s="20">
        <v>8</v>
      </c>
      <c r="E79" s="23">
        <v>0.5</v>
      </c>
      <c r="F79" s="20">
        <v>5</v>
      </c>
      <c r="G79" s="23">
        <v>0.5</v>
      </c>
      <c r="H79" s="20" t="s">
        <v>5</v>
      </c>
    </row>
    <row r="80" spans="2:8" ht="23.25" customHeight="1" x14ac:dyDescent="0.3">
      <c r="B80" s="19" t="s">
        <v>98</v>
      </c>
      <c r="C80" s="24" t="s">
        <v>20</v>
      </c>
      <c r="D80" s="20">
        <v>8</v>
      </c>
      <c r="E80" s="24">
        <v>0.2</v>
      </c>
      <c r="F80" s="20">
        <v>5</v>
      </c>
      <c r="G80" s="24">
        <v>0.2</v>
      </c>
      <c r="H80" s="20" t="s">
        <v>5</v>
      </c>
    </row>
    <row r="81" spans="2:8" ht="23.25" customHeight="1" x14ac:dyDescent="0.3">
      <c r="B81" s="19" t="s">
        <v>99</v>
      </c>
      <c r="C81" s="24" t="s">
        <v>20</v>
      </c>
      <c r="D81" s="20">
        <v>8</v>
      </c>
      <c r="E81" s="24">
        <v>0.2</v>
      </c>
      <c r="F81" s="20">
        <v>5</v>
      </c>
      <c r="G81" s="24">
        <v>0.2</v>
      </c>
      <c r="H81" s="20" t="s">
        <v>5</v>
      </c>
    </row>
    <row r="82" spans="2:8" ht="23.25" customHeight="1" x14ac:dyDescent="0.3">
      <c r="B82" s="19" t="s">
        <v>100</v>
      </c>
      <c r="C82" s="22" t="s">
        <v>20</v>
      </c>
      <c r="D82" s="20" t="s">
        <v>195</v>
      </c>
      <c r="E82" s="22" t="s">
        <v>195</v>
      </c>
      <c r="F82" s="20" t="s">
        <v>195</v>
      </c>
      <c r="G82" s="22" t="s">
        <v>195</v>
      </c>
      <c r="H82" s="20" t="s">
        <v>195</v>
      </c>
    </row>
    <row r="83" spans="2:8" ht="23.25" customHeight="1" x14ac:dyDescent="0.3">
      <c r="B83" s="19" t="s">
        <v>101</v>
      </c>
      <c r="C83" s="22" t="s">
        <v>20</v>
      </c>
      <c r="D83" s="20">
        <v>8</v>
      </c>
      <c r="E83" s="22">
        <v>0.3</v>
      </c>
      <c r="F83" s="20">
        <v>5</v>
      </c>
      <c r="G83" s="22">
        <v>0.3</v>
      </c>
      <c r="H83" s="20" t="s">
        <v>5</v>
      </c>
    </row>
    <row r="84" spans="2:8" ht="23.25" customHeight="1" x14ac:dyDescent="0.3">
      <c r="B84" s="19" t="s">
        <v>102</v>
      </c>
      <c r="C84" s="22" t="s">
        <v>20</v>
      </c>
      <c r="D84" s="20">
        <v>8</v>
      </c>
      <c r="E84" s="22">
        <v>0.4</v>
      </c>
      <c r="F84" s="20">
        <v>5</v>
      </c>
      <c r="G84" s="22">
        <v>0.4</v>
      </c>
      <c r="H84" s="20" t="s">
        <v>5</v>
      </c>
    </row>
    <row r="85" spans="2:8" ht="23.25" customHeight="1" x14ac:dyDescent="0.3">
      <c r="B85" s="19" t="s">
        <v>103</v>
      </c>
      <c r="C85" s="24" t="s">
        <v>20</v>
      </c>
      <c r="D85" s="20">
        <v>8</v>
      </c>
      <c r="E85" s="24">
        <v>0.3</v>
      </c>
      <c r="F85" s="20">
        <v>5</v>
      </c>
      <c r="G85" s="24">
        <v>0.3</v>
      </c>
      <c r="H85" s="20" t="s">
        <v>5</v>
      </c>
    </row>
    <row r="86" spans="2:8" ht="23.25" customHeight="1" x14ac:dyDescent="0.3">
      <c r="B86" s="19" t="s">
        <v>104</v>
      </c>
      <c r="C86" s="24" t="s">
        <v>10</v>
      </c>
      <c r="D86" s="20">
        <v>8</v>
      </c>
      <c r="E86" s="22" t="s">
        <v>2</v>
      </c>
      <c r="F86" s="20">
        <v>5</v>
      </c>
      <c r="G86" s="22" t="s">
        <v>2</v>
      </c>
      <c r="H86" s="20" t="s">
        <v>5</v>
      </c>
    </row>
    <row r="87" spans="2:8" ht="23.25" customHeight="1" x14ac:dyDescent="0.3">
      <c r="B87" s="19" t="s">
        <v>105</v>
      </c>
      <c r="C87" s="22" t="s">
        <v>20</v>
      </c>
      <c r="D87" s="20" t="s">
        <v>195</v>
      </c>
      <c r="E87" s="22" t="s">
        <v>195</v>
      </c>
      <c r="F87" s="20" t="s">
        <v>195</v>
      </c>
      <c r="G87" s="22" t="s">
        <v>195</v>
      </c>
      <c r="H87" s="20" t="s">
        <v>195</v>
      </c>
    </row>
    <row r="88" spans="2:8" ht="23.25" customHeight="1" x14ac:dyDescent="0.3">
      <c r="B88" s="19" t="s">
        <v>106</v>
      </c>
      <c r="C88" s="22" t="s">
        <v>20</v>
      </c>
      <c r="D88" s="20">
        <v>8</v>
      </c>
      <c r="E88" s="22">
        <v>0.5</v>
      </c>
      <c r="F88" s="20">
        <v>5</v>
      </c>
      <c r="G88" s="22">
        <v>0.5</v>
      </c>
      <c r="H88" s="20" t="s">
        <v>5</v>
      </c>
    </row>
    <row r="89" spans="2:8" ht="23.25" customHeight="1" x14ac:dyDescent="0.3">
      <c r="B89" s="19" t="s">
        <v>107</v>
      </c>
      <c r="C89" s="22" t="s">
        <v>20</v>
      </c>
      <c r="D89" s="20">
        <v>8</v>
      </c>
      <c r="E89" s="22">
        <v>0.5</v>
      </c>
      <c r="F89" s="20">
        <v>5</v>
      </c>
      <c r="G89" s="22">
        <v>0.5</v>
      </c>
      <c r="H89" s="20" t="s">
        <v>5</v>
      </c>
    </row>
    <row r="90" spans="2:8" ht="23.25" customHeight="1" x14ac:dyDescent="0.3">
      <c r="B90" s="19" t="s">
        <v>108</v>
      </c>
      <c r="C90" s="22" t="s">
        <v>20</v>
      </c>
      <c r="D90" s="20">
        <v>8</v>
      </c>
      <c r="E90" s="22">
        <v>0.5</v>
      </c>
      <c r="F90" s="20">
        <v>5</v>
      </c>
      <c r="G90" s="22">
        <v>0.5</v>
      </c>
      <c r="H90" s="20" t="s">
        <v>5</v>
      </c>
    </row>
    <row r="91" spans="2:8" ht="23.25" customHeight="1" x14ac:dyDescent="0.3">
      <c r="B91" s="19" t="s">
        <v>109</v>
      </c>
      <c r="C91" s="22" t="s">
        <v>20</v>
      </c>
      <c r="D91" s="20">
        <v>8</v>
      </c>
      <c r="E91" s="22">
        <v>1</v>
      </c>
      <c r="F91" s="20">
        <v>5</v>
      </c>
      <c r="G91" s="22">
        <v>1</v>
      </c>
      <c r="H91" s="20" t="s">
        <v>5</v>
      </c>
    </row>
    <row r="92" spans="2:8" ht="23.25" customHeight="1" x14ac:dyDescent="0.3">
      <c r="B92" s="19" t="s">
        <v>110</v>
      </c>
      <c r="C92" s="22" t="s">
        <v>20</v>
      </c>
      <c r="D92" s="20">
        <v>8</v>
      </c>
      <c r="E92" s="22">
        <v>1</v>
      </c>
      <c r="F92" s="20">
        <v>5</v>
      </c>
      <c r="G92" s="22">
        <v>1</v>
      </c>
      <c r="H92" s="20" t="s">
        <v>5</v>
      </c>
    </row>
    <row r="93" spans="2:8" ht="23.25" customHeight="1" x14ac:dyDescent="0.3">
      <c r="B93" s="19" t="s">
        <v>111</v>
      </c>
      <c r="C93" s="22" t="s">
        <v>20</v>
      </c>
      <c r="D93" s="20">
        <v>8</v>
      </c>
      <c r="E93" s="22">
        <v>1</v>
      </c>
      <c r="F93" s="20">
        <v>5</v>
      </c>
      <c r="G93" s="22">
        <v>1</v>
      </c>
      <c r="H93" s="20" t="s">
        <v>5</v>
      </c>
    </row>
    <row r="94" spans="2:8" ht="23.25" customHeight="1" x14ac:dyDescent="0.3">
      <c r="B94" s="19" t="s">
        <v>112</v>
      </c>
      <c r="C94" s="22" t="s">
        <v>20</v>
      </c>
      <c r="D94" s="20">
        <v>8</v>
      </c>
      <c r="E94" s="22">
        <v>1</v>
      </c>
      <c r="F94" s="20">
        <v>5</v>
      </c>
      <c r="G94" s="22">
        <v>1</v>
      </c>
      <c r="H94" s="20" t="s">
        <v>5</v>
      </c>
    </row>
    <row r="95" spans="2:8" ht="23.25" customHeight="1" x14ac:dyDescent="0.3">
      <c r="B95" s="19" t="s">
        <v>113</v>
      </c>
      <c r="C95" s="22" t="s">
        <v>20</v>
      </c>
      <c r="D95" s="20">
        <v>8</v>
      </c>
      <c r="E95" s="22">
        <v>1</v>
      </c>
      <c r="F95" s="20">
        <v>5</v>
      </c>
      <c r="G95" s="22">
        <v>1</v>
      </c>
      <c r="H95" s="20" t="s">
        <v>5</v>
      </c>
    </row>
    <row r="96" spans="2:8" ht="23.25" customHeight="1" x14ac:dyDescent="0.3">
      <c r="B96" s="19" t="s">
        <v>114</v>
      </c>
      <c r="C96" s="22" t="s">
        <v>20</v>
      </c>
      <c r="D96" s="20">
        <v>8</v>
      </c>
      <c r="E96" s="22">
        <v>1</v>
      </c>
      <c r="F96" s="20">
        <v>5</v>
      </c>
      <c r="G96" s="22">
        <v>1</v>
      </c>
      <c r="H96" s="20" t="s">
        <v>5</v>
      </c>
    </row>
    <row r="97" spans="2:8" ht="23.25" customHeight="1" x14ac:dyDescent="0.3">
      <c r="B97" s="19" t="s">
        <v>115</v>
      </c>
      <c r="C97" s="22" t="s">
        <v>20</v>
      </c>
      <c r="D97" s="20">
        <v>8</v>
      </c>
      <c r="E97" s="22">
        <v>0.8</v>
      </c>
      <c r="F97" s="20">
        <v>5</v>
      </c>
      <c r="G97" s="22">
        <v>0.8</v>
      </c>
      <c r="H97" s="20" t="s">
        <v>5</v>
      </c>
    </row>
    <row r="98" spans="2:8" ht="23.25" customHeight="1" x14ac:dyDescent="0.3">
      <c r="B98" s="19" t="s">
        <v>116</v>
      </c>
      <c r="C98" s="22" t="s">
        <v>20</v>
      </c>
      <c r="D98" s="20">
        <v>8</v>
      </c>
      <c r="E98" s="22">
        <v>1</v>
      </c>
      <c r="F98" s="20">
        <v>5</v>
      </c>
      <c r="G98" s="22">
        <v>1</v>
      </c>
      <c r="H98" s="20" t="s">
        <v>5</v>
      </c>
    </row>
    <row r="99" spans="2:8" ht="23.25" customHeight="1" x14ac:dyDescent="0.3">
      <c r="B99" s="19" t="s">
        <v>117</v>
      </c>
      <c r="C99" s="22" t="s">
        <v>20</v>
      </c>
      <c r="D99" s="20">
        <v>8</v>
      </c>
      <c r="E99" s="22">
        <v>1</v>
      </c>
      <c r="F99" s="20">
        <v>5</v>
      </c>
      <c r="G99" s="22">
        <v>1</v>
      </c>
      <c r="H99" s="20" t="s">
        <v>5</v>
      </c>
    </row>
    <row r="100" spans="2:8" ht="23.25" customHeight="1" x14ac:dyDescent="0.3">
      <c r="B100" s="19" t="s">
        <v>118</v>
      </c>
      <c r="C100" s="22" t="s">
        <v>20</v>
      </c>
      <c r="D100" s="20">
        <v>8</v>
      </c>
      <c r="E100" s="22">
        <v>1</v>
      </c>
      <c r="F100" s="20">
        <v>5</v>
      </c>
      <c r="G100" s="22">
        <v>1</v>
      </c>
      <c r="H100" s="20" t="s">
        <v>5</v>
      </c>
    </row>
    <row r="101" spans="2:8" ht="23.25" customHeight="1" x14ac:dyDescent="0.3">
      <c r="B101" s="19" t="s">
        <v>119</v>
      </c>
      <c r="C101" s="22" t="s">
        <v>20</v>
      </c>
      <c r="D101" s="20">
        <v>8</v>
      </c>
      <c r="E101" s="22">
        <v>1</v>
      </c>
      <c r="F101" s="20">
        <v>5</v>
      </c>
      <c r="G101" s="22">
        <v>1</v>
      </c>
      <c r="H101" s="20" t="s">
        <v>5</v>
      </c>
    </row>
    <row r="102" spans="2:8" ht="23.25" customHeight="1" x14ac:dyDescent="0.3">
      <c r="B102" s="19" t="s">
        <v>120</v>
      </c>
      <c r="C102" s="22" t="s">
        <v>20</v>
      </c>
      <c r="D102" s="20">
        <v>8</v>
      </c>
      <c r="E102" s="22">
        <v>1</v>
      </c>
      <c r="F102" s="20">
        <v>5</v>
      </c>
      <c r="G102" s="22">
        <v>1</v>
      </c>
      <c r="H102" s="20" t="s">
        <v>5</v>
      </c>
    </row>
    <row r="103" spans="2:8" ht="23.25" customHeight="1" x14ac:dyDescent="0.3">
      <c r="B103" s="19" t="s">
        <v>121</v>
      </c>
      <c r="C103" s="22" t="s">
        <v>20</v>
      </c>
      <c r="D103" s="20">
        <v>8</v>
      </c>
      <c r="E103" s="22">
        <v>1</v>
      </c>
      <c r="F103" s="20">
        <v>5</v>
      </c>
      <c r="G103" s="22">
        <v>1</v>
      </c>
      <c r="H103" s="20" t="s">
        <v>5</v>
      </c>
    </row>
    <row r="104" spans="2:8" ht="23.25" customHeight="1" x14ac:dyDescent="0.3">
      <c r="B104" s="19" t="s">
        <v>122</v>
      </c>
      <c r="C104" s="22" t="s">
        <v>20</v>
      </c>
      <c r="D104" s="20">
        <v>8</v>
      </c>
      <c r="E104" s="22">
        <v>1</v>
      </c>
      <c r="F104" s="20">
        <v>5</v>
      </c>
      <c r="G104" s="22">
        <v>1</v>
      </c>
      <c r="H104" s="20" t="s">
        <v>5</v>
      </c>
    </row>
    <row r="105" spans="2:8" ht="23.25" customHeight="1" x14ac:dyDescent="0.3">
      <c r="B105" s="19" t="s">
        <v>123</v>
      </c>
      <c r="C105" s="24" t="s">
        <v>20</v>
      </c>
      <c r="D105" s="19">
        <v>8</v>
      </c>
      <c r="E105" s="24">
        <v>1</v>
      </c>
      <c r="F105" s="19">
        <v>5</v>
      </c>
      <c r="G105" s="24">
        <v>1</v>
      </c>
      <c r="H105" s="19" t="s">
        <v>5</v>
      </c>
    </row>
    <row r="106" spans="2:8" ht="23.25" customHeight="1" x14ac:dyDescent="0.3">
      <c r="B106" s="19" t="s">
        <v>124</v>
      </c>
      <c r="C106" s="24" t="s">
        <v>20</v>
      </c>
      <c r="D106" s="19">
        <v>8</v>
      </c>
      <c r="E106" s="24">
        <v>1</v>
      </c>
      <c r="F106" s="19">
        <v>5</v>
      </c>
      <c r="G106" s="24">
        <v>1</v>
      </c>
      <c r="H106" s="19" t="s">
        <v>5</v>
      </c>
    </row>
    <row r="107" spans="2:8" ht="23.25" customHeight="1" x14ac:dyDescent="0.3">
      <c r="B107" s="19" t="s">
        <v>125</v>
      </c>
      <c r="C107" s="24" t="s">
        <v>20</v>
      </c>
      <c r="D107" s="19">
        <v>8</v>
      </c>
      <c r="E107" s="24">
        <v>1</v>
      </c>
      <c r="F107" s="19">
        <v>5</v>
      </c>
      <c r="G107" s="24">
        <v>1</v>
      </c>
      <c r="H107" s="19" t="s">
        <v>5</v>
      </c>
    </row>
    <row r="108" spans="2:8" ht="23.25" customHeight="1" x14ac:dyDescent="0.3">
      <c r="B108" s="19" t="s">
        <v>126</v>
      </c>
      <c r="C108" s="24" t="s">
        <v>20</v>
      </c>
      <c r="D108" s="19">
        <v>8</v>
      </c>
      <c r="E108" s="24">
        <v>1</v>
      </c>
      <c r="F108" s="19">
        <v>5</v>
      </c>
      <c r="G108" s="24">
        <v>1</v>
      </c>
      <c r="H108" s="19" t="s">
        <v>5</v>
      </c>
    </row>
    <row r="109" spans="2:8" ht="23.25" customHeight="1" x14ac:dyDescent="0.3">
      <c r="B109" s="19" t="s">
        <v>127</v>
      </c>
      <c r="C109" s="24" t="s">
        <v>20</v>
      </c>
      <c r="D109" s="19">
        <v>8</v>
      </c>
      <c r="E109" s="24">
        <v>1</v>
      </c>
      <c r="F109" s="19">
        <v>5</v>
      </c>
      <c r="G109" s="24">
        <v>1</v>
      </c>
      <c r="H109" s="19" t="s">
        <v>5</v>
      </c>
    </row>
    <row r="110" spans="2:8" ht="23.25" customHeight="1" x14ac:dyDescent="0.3">
      <c r="B110" s="19" t="s">
        <v>128</v>
      </c>
      <c r="C110" s="24" t="s">
        <v>20</v>
      </c>
      <c r="D110" s="19">
        <v>8</v>
      </c>
      <c r="E110" s="24">
        <v>1</v>
      </c>
      <c r="F110" s="19">
        <v>5</v>
      </c>
      <c r="G110" s="24">
        <v>1</v>
      </c>
      <c r="H110" s="19" t="s">
        <v>5</v>
      </c>
    </row>
    <row r="111" spans="2:8" ht="23.25" customHeight="1" x14ac:dyDescent="0.3">
      <c r="B111" s="19" t="s">
        <v>129</v>
      </c>
      <c r="C111" s="24" t="s">
        <v>20</v>
      </c>
      <c r="D111" s="19">
        <v>8</v>
      </c>
      <c r="E111" s="24">
        <v>1</v>
      </c>
      <c r="F111" s="19">
        <v>5</v>
      </c>
      <c r="G111" s="24">
        <v>1</v>
      </c>
      <c r="H111" s="19" t="s">
        <v>5</v>
      </c>
    </row>
    <row r="112" spans="2:8" ht="23.25" customHeight="1" x14ac:dyDescent="0.3">
      <c r="B112" s="19" t="s">
        <v>130</v>
      </c>
      <c r="C112" s="24" t="s">
        <v>10</v>
      </c>
      <c r="D112" s="19">
        <v>8</v>
      </c>
      <c r="E112" s="24" t="s">
        <v>2</v>
      </c>
      <c r="F112" s="19">
        <v>5</v>
      </c>
      <c r="G112" s="24" t="s">
        <v>2</v>
      </c>
      <c r="H112" s="24" t="s">
        <v>2</v>
      </c>
    </row>
    <row r="113" spans="2:8" ht="23.25" customHeight="1" x14ac:dyDescent="0.3">
      <c r="B113" s="19" t="s">
        <v>131</v>
      </c>
      <c r="C113" s="24" t="s">
        <v>196</v>
      </c>
      <c r="D113" s="19">
        <v>8</v>
      </c>
      <c r="E113" s="24" t="s">
        <v>2</v>
      </c>
      <c r="F113" s="19">
        <v>5</v>
      </c>
      <c r="G113" s="24" t="s">
        <v>2</v>
      </c>
      <c r="H113" s="24" t="s">
        <v>197</v>
      </c>
    </row>
    <row r="114" spans="2:8" ht="23.25" customHeight="1" x14ac:dyDescent="0.3">
      <c r="B114" s="19" t="s">
        <v>132</v>
      </c>
      <c r="C114" s="24" t="s">
        <v>198</v>
      </c>
      <c r="D114" s="19">
        <v>8</v>
      </c>
      <c r="E114" s="24" t="s">
        <v>2</v>
      </c>
      <c r="F114" s="19">
        <v>5</v>
      </c>
      <c r="G114" s="24" t="s">
        <v>2</v>
      </c>
      <c r="H114" s="24" t="s">
        <v>199</v>
      </c>
    </row>
    <row r="115" spans="2:8" ht="23.25" customHeight="1" x14ac:dyDescent="0.3">
      <c r="B115" s="19" t="s">
        <v>133</v>
      </c>
      <c r="C115" s="24" t="s">
        <v>10</v>
      </c>
      <c r="D115" s="19">
        <v>8</v>
      </c>
      <c r="E115" s="24" t="s">
        <v>2</v>
      </c>
      <c r="F115" s="19">
        <v>5</v>
      </c>
      <c r="G115" s="24" t="s">
        <v>2</v>
      </c>
      <c r="H115" s="19" t="s">
        <v>5</v>
      </c>
    </row>
    <row r="116" spans="2:8" ht="23.25" customHeight="1" x14ac:dyDescent="0.3">
      <c r="B116" s="19" t="s">
        <v>134</v>
      </c>
      <c r="C116" s="24" t="s">
        <v>10</v>
      </c>
      <c r="D116" s="19">
        <v>8</v>
      </c>
      <c r="E116" s="24" t="s">
        <v>2</v>
      </c>
      <c r="F116" s="19">
        <v>5</v>
      </c>
      <c r="G116" s="24" t="s">
        <v>2</v>
      </c>
      <c r="H116" s="19" t="s">
        <v>5</v>
      </c>
    </row>
    <row r="117" spans="2:8" ht="23.25" customHeight="1" x14ac:dyDescent="0.3">
      <c r="B117" s="19" t="s">
        <v>135</v>
      </c>
      <c r="C117" s="19" t="s">
        <v>0</v>
      </c>
      <c r="D117" s="19">
        <v>8</v>
      </c>
      <c r="E117" s="19">
        <v>0.02</v>
      </c>
      <c r="F117" s="19">
        <v>5</v>
      </c>
      <c r="G117" s="19">
        <v>0.02</v>
      </c>
      <c r="H117" s="19" t="s">
        <v>5</v>
      </c>
    </row>
    <row r="118" spans="2:8" ht="23.25" customHeight="1" x14ac:dyDescent="0.3">
      <c r="B118" s="19" t="s">
        <v>136</v>
      </c>
      <c r="C118" s="19" t="s">
        <v>0</v>
      </c>
      <c r="D118" s="19">
        <v>8</v>
      </c>
      <c r="E118" s="19">
        <v>0.02</v>
      </c>
      <c r="F118" s="19">
        <v>5</v>
      </c>
      <c r="G118" s="19">
        <v>0.02</v>
      </c>
      <c r="H118" s="19" t="s">
        <v>5</v>
      </c>
    </row>
    <row r="119" spans="2:8" ht="23.25" customHeight="1" x14ac:dyDescent="0.3">
      <c r="B119" s="25" t="s">
        <v>137</v>
      </c>
      <c r="C119" s="19" t="s">
        <v>0</v>
      </c>
      <c r="D119" s="19">
        <v>8</v>
      </c>
      <c r="E119" s="19">
        <v>0.02</v>
      </c>
      <c r="F119" s="19">
        <v>5</v>
      </c>
      <c r="G119" s="19">
        <v>0.02</v>
      </c>
      <c r="H119" s="19" t="s">
        <v>5</v>
      </c>
    </row>
    <row r="120" spans="2:8" ht="23.25" customHeight="1" x14ac:dyDescent="0.3">
      <c r="B120" s="25" t="s">
        <v>138</v>
      </c>
      <c r="C120" s="19" t="s">
        <v>0</v>
      </c>
      <c r="D120" s="19">
        <v>8</v>
      </c>
      <c r="E120" s="19">
        <v>0.02</v>
      </c>
      <c r="F120" s="19">
        <v>5</v>
      </c>
      <c r="G120" s="19">
        <v>0.02</v>
      </c>
      <c r="H120" s="19" t="s">
        <v>5</v>
      </c>
    </row>
    <row r="121" spans="2:8" ht="23.25" customHeight="1" x14ac:dyDescent="0.3">
      <c r="B121" s="19" t="s">
        <v>139</v>
      </c>
      <c r="C121" s="19" t="s">
        <v>1</v>
      </c>
      <c r="D121" s="19">
        <v>8</v>
      </c>
      <c r="E121" s="19">
        <v>0.16</v>
      </c>
      <c r="F121" s="19">
        <v>5</v>
      </c>
      <c r="G121" s="19">
        <v>0.16</v>
      </c>
      <c r="H121" s="19" t="s">
        <v>5</v>
      </c>
    </row>
    <row r="122" spans="2:8" ht="23.25" customHeight="1" x14ac:dyDescent="0.3">
      <c r="B122" s="19" t="s">
        <v>140</v>
      </c>
      <c r="C122" s="19" t="s">
        <v>1</v>
      </c>
      <c r="D122" s="19">
        <v>8</v>
      </c>
      <c r="E122" s="19">
        <v>0.16</v>
      </c>
      <c r="F122" s="19">
        <v>5</v>
      </c>
      <c r="G122" s="19">
        <v>0.16</v>
      </c>
      <c r="H122" s="19" t="s">
        <v>5</v>
      </c>
    </row>
    <row r="123" spans="2:8" ht="23.25" customHeight="1" x14ac:dyDescent="0.3">
      <c r="B123" s="19" t="s">
        <v>141</v>
      </c>
      <c r="C123" s="19" t="s">
        <v>0</v>
      </c>
      <c r="D123" s="19">
        <v>8</v>
      </c>
      <c r="E123" s="19">
        <v>0.02</v>
      </c>
      <c r="F123" s="19">
        <v>5</v>
      </c>
      <c r="G123" s="19">
        <v>0.02</v>
      </c>
      <c r="H123" s="19" t="s">
        <v>5</v>
      </c>
    </row>
    <row r="124" spans="2:8" ht="23.25" customHeight="1" x14ac:dyDescent="0.3">
      <c r="B124" s="19" t="s">
        <v>142</v>
      </c>
      <c r="C124" s="19" t="s">
        <v>0</v>
      </c>
      <c r="D124" s="19">
        <v>8</v>
      </c>
      <c r="E124" s="19">
        <v>0.02</v>
      </c>
      <c r="F124" s="19">
        <v>5</v>
      </c>
      <c r="G124" s="19">
        <v>0.02</v>
      </c>
      <c r="H124" s="19" t="s">
        <v>5</v>
      </c>
    </row>
    <row r="125" spans="2:8" ht="23.25" customHeight="1" x14ac:dyDescent="0.3">
      <c r="B125" s="19" t="s">
        <v>143</v>
      </c>
      <c r="C125" s="19" t="s">
        <v>1</v>
      </c>
      <c r="D125" s="19">
        <v>8</v>
      </c>
      <c r="E125" s="19">
        <v>0.16</v>
      </c>
      <c r="F125" s="19">
        <v>5</v>
      </c>
      <c r="G125" s="19">
        <v>0.16</v>
      </c>
      <c r="H125" s="19" t="s">
        <v>5</v>
      </c>
    </row>
    <row r="126" spans="2:8" ht="23.25" customHeight="1" x14ac:dyDescent="0.3">
      <c r="B126" s="19" t="s">
        <v>144</v>
      </c>
      <c r="C126" s="19" t="s">
        <v>20</v>
      </c>
      <c r="D126" s="19" t="s">
        <v>195</v>
      </c>
      <c r="E126" s="19" t="s">
        <v>195</v>
      </c>
      <c r="F126" s="19" t="s">
        <v>195</v>
      </c>
      <c r="G126" s="19" t="s">
        <v>195</v>
      </c>
      <c r="H126" s="19" t="s">
        <v>195</v>
      </c>
    </row>
    <row r="127" spans="2:8" ht="23.25" customHeight="1" x14ac:dyDescent="0.3">
      <c r="B127" s="19" t="s">
        <v>145</v>
      </c>
      <c r="C127" s="19" t="s">
        <v>20</v>
      </c>
      <c r="D127" s="19" t="s">
        <v>195</v>
      </c>
      <c r="E127" s="19" t="s">
        <v>195</v>
      </c>
      <c r="F127" s="19" t="s">
        <v>195</v>
      </c>
      <c r="G127" s="19" t="s">
        <v>195</v>
      </c>
      <c r="H127" s="19" t="s">
        <v>195</v>
      </c>
    </row>
    <row r="128" spans="2:8" ht="23.25" customHeight="1" x14ac:dyDescent="0.3">
      <c r="B128" s="19" t="s">
        <v>146</v>
      </c>
      <c r="C128" s="19" t="s">
        <v>0</v>
      </c>
      <c r="D128" s="19">
        <v>8</v>
      </c>
      <c r="E128" s="19">
        <v>0.02</v>
      </c>
      <c r="F128" s="19">
        <v>5</v>
      </c>
      <c r="G128" s="19">
        <v>0.02</v>
      </c>
      <c r="H128" s="19" t="s">
        <v>5</v>
      </c>
    </row>
    <row r="129" spans="2:8" ht="23.25" customHeight="1" x14ac:dyDescent="0.3">
      <c r="B129" s="19" t="s">
        <v>147</v>
      </c>
      <c r="C129" s="19" t="s">
        <v>0</v>
      </c>
      <c r="D129" s="19">
        <v>8</v>
      </c>
      <c r="E129" s="19">
        <v>0.02</v>
      </c>
      <c r="F129" s="19">
        <v>5</v>
      </c>
      <c r="G129" s="19">
        <v>0.02</v>
      </c>
      <c r="H129" s="19" t="s">
        <v>5</v>
      </c>
    </row>
    <row r="130" spans="2:8" ht="23.25" customHeight="1" x14ac:dyDescent="0.3">
      <c r="B130" s="19" t="s">
        <v>148</v>
      </c>
      <c r="C130" s="19" t="s">
        <v>0</v>
      </c>
      <c r="D130" s="19">
        <v>8</v>
      </c>
      <c r="E130" s="19">
        <v>0.02</v>
      </c>
      <c r="F130" s="19">
        <v>5</v>
      </c>
      <c r="G130" s="19">
        <v>0.02</v>
      </c>
      <c r="H130" s="19" t="s">
        <v>5</v>
      </c>
    </row>
    <row r="131" spans="2:8" ht="23.25" customHeight="1" x14ac:dyDescent="0.3">
      <c r="B131" s="19" t="s">
        <v>149</v>
      </c>
      <c r="C131" s="24" t="s">
        <v>10</v>
      </c>
      <c r="D131" s="19">
        <v>8</v>
      </c>
      <c r="E131" s="24" t="s">
        <v>2</v>
      </c>
      <c r="F131" s="19">
        <v>5</v>
      </c>
      <c r="G131" s="24" t="s">
        <v>2</v>
      </c>
      <c r="H131" s="19" t="s">
        <v>5</v>
      </c>
    </row>
    <row r="132" spans="2:8" ht="23.25" customHeight="1" x14ac:dyDescent="0.3">
      <c r="B132" s="19" t="s">
        <v>150</v>
      </c>
      <c r="C132" s="24" t="s">
        <v>20</v>
      </c>
      <c r="D132" s="19">
        <v>8</v>
      </c>
      <c r="E132" s="24">
        <v>0.7</v>
      </c>
      <c r="F132" s="19">
        <v>5</v>
      </c>
      <c r="G132" s="24">
        <v>0.7</v>
      </c>
      <c r="H132" s="19" t="s">
        <v>5</v>
      </c>
    </row>
    <row r="133" spans="2:8" ht="23.25" customHeight="1" x14ac:dyDescent="0.3">
      <c r="B133" s="19" t="s">
        <v>151</v>
      </c>
      <c r="C133" s="19" t="s">
        <v>20</v>
      </c>
      <c r="D133" s="19">
        <v>8</v>
      </c>
      <c r="E133" s="19">
        <v>0.5</v>
      </c>
      <c r="F133" s="19">
        <v>5</v>
      </c>
      <c r="G133" s="19">
        <v>0.5</v>
      </c>
      <c r="H133" s="19" t="s">
        <v>5</v>
      </c>
    </row>
    <row r="134" spans="2:8" ht="23.25" customHeight="1" x14ac:dyDescent="0.3">
      <c r="B134" s="19" t="s">
        <v>21</v>
      </c>
      <c r="C134" s="19" t="s">
        <v>20</v>
      </c>
      <c r="D134" s="19">
        <v>8</v>
      </c>
      <c r="E134" s="19">
        <v>0.5</v>
      </c>
      <c r="F134" s="19">
        <v>5</v>
      </c>
      <c r="G134" s="19">
        <v>0.5</v>
      </c>
      <c r="H134" s="19" t="s">
        <v>5</v>
      </c>
    </row>
    <row r="135" spans="2:8" ht="23.25" customHeight="1" x14ac:dyDescent="0.3">
      <c r="B135" s="19" t="s">
        <v>152</v>
      </c>
      <c r="C135" s="19" t="s">
        <v>20</v>
      </c>
      <c r="D135" s="19">
        <v>8</v>
      </c>
      <c r="E135" s="19">
        <v>0.5</v>
      </c>
      <c r="F135" s="19">
        <v>5</v>
      </c>
      <c r="G135" s="19">
        <v>0.5</v>
      </c>
      <c r="H135" s="19" t="s">
        <v>5</v>
      </c>
    </row>
    <row r="136" spans="2:8" ht="23.25" customHeight="1" x14ac:dyDescent="0.3">
      <c r="B136" s="19" t="s">
        <v>22</v>
      </c>
      <c r="C136" s="24" t="s">
        <v>20</v>
      </c>
      <c r="D136" s="19">
        <v>8</v>
      </c>
      <c r="E136" s="24">
        <v>1</v>
      </c>
      <c r="F136" s="19">
        <v>5</v>
      </c>
      <c r="G136" s="24">
        <v>1</v>
      </c>
      <c r="H136" s="19" t="s">
        <v>5</v>
      </c>
    </row>
    <row r="137" spans="2:8" ht="23.25" customHeight="1" x14ac:dyDescent="0.3">
      <c r="B137" s="19" t="s">
        <v>153</v>
      </c>
      <c r="C137" s="24" t="s">
        <v>20</v>
      </c>
      <c r="D137" s="19">
        <v>8</v>
      </c>
      <c r="E137" s="24">
        <v>1</v>
      </c>
      <c r="F137" s="19">
        <v>5</v>
      </c>
      <c r="G137" s="24">
        <v>1</v>
      </c>
      <c r="H137" s="19" t="s">
        <v>5</v>
      </c>
    </row>
    <row r="138" spans="2:8" ht="23.25" customHeight="1" x14ac:dyDescent="0.3">
      <c r="B138" s="19" t="s">
        <v>154</v>
      </c>
      <c r="C138" s="24" t="s">
        <v>20</v>
      </c>
      <c r="D138" s="19">
        <v>8</v>
      </c>
      <c r="E138" s="24">
        <v>1</v>
      </c>
      <c r="F138" s="19">
        <v>5</v>
      </c>
      <c r="G138" s="24">
        <v>1</v>
      </c>
      <c r="H138" s="19" t="s">
        <v>5</v>
      </c>
    </row>
    <row r="139" spans="2:8" ht="23.25" customHeight="1" x14ac:dyDescent="0.3">
      <c r="B139" s="19" t="s">
        <v>155</v>
      </c>
      <c r="C139" s="19" t="s">
        <v>20</v>
      </c>
      <c r="D139" s="19" t="s">
        <v>195</v>
      </c>
      <c r="E139" s="19" t="s">
        <v>195</v>
      </c>
      <c r="F139" s="19" t="s">
        <v>195</v>
      </c>
      <c r="G139" s="19" t="s">
        <v>195</v>
      </c>
      <c r="H139" s="24" t="s">
        <v>6</v>
      </c>
    </row>
    <row r="140" spans="2:8" ht="23.25" customHeight="1" x14ac:dyDescent="0.3">
      <c r="B140" s="19" t="s">
        <v>156</v>
      </c>
      <c r="C140" s="19" t="s">
        <v>20</v>
      </c>
      <c r="D140" s="19" t="s">
        <v>195</v>
      </c>
      <c r="E140" s="19" t="s">
        <v>195</v>
      </c>
      <c r="F140" s="19" t="s">
        <v>195</v>
      </c>
      <c r="G140" s="19" t="s">
        <v>195</v>
      </c>
      <c r="H140" s="24" t="s">
        <v>6</v>
      </c>
    </row>
    <row r="141" spans="2:8" ht="23.25" customHeight="1" x14ac:dyDescent="0.3">
      <c r="B141" s="19" t="s">
        <v>157</v>
      </c>
      <c r="C141" s="19" t="s">
        <v>20</v>
      </c>
      <c r="D141" s="19" t="s">
        <v>195</v>
      </c>
      <c r="E141" s="19" t="s">
        <v>195</v>
      </c>
      <c r="F141" s="19" t="s">
        <v>195</v>
      </c>
      <c r="G141" s="19" t="s">
        <v>195</v>
      </c>
      <c r="H141" s="24" t="s">
        <v>6</v>
      </c>
    </row>
    <row r="142" spans="2:8" ht="23.25" customHeight="1" x14ac:dyDescent="0.3">
      <c r="B142" s="19" t="s">
        <v>158</v>
      </c>
      <c r="C142" s="19" t="s">
        <v>20</v>
      </c>
      <c r="D142" s="19" t="s">
        <v>195</v>
      </c>
      <c r="E142" s="19" t="s">
        <v>195</v>
      </c>
      <c r="F142" s="19" t="s">
        <v>195</v>
      </c>
      <c r="G142" s="19" t="s">
        <v>195</v>
      </c>
      <c r="H142" s="24" t="s">
        <v>6</v>
      </c>
    </row>
    <row r="143" spans="2:8" ht="23.25" customHeight="1" x14ac:dyDescent="0.3">
      <c r="B143" s="19" t="s">
        <v>159</v>
      </c>
      <c r="C143" s="19" t="s">
        <v>20</v>
      </c>
      <c r="D143" s="19">
        <v>8</v>
      </c>
      <c r="E143" s="24">
        <v>0.3</v>
      </c>
      <c r="F143" s="19">
        <v>5</v>
      </c>
      <c r="G143" s="24">
        <v>0.3</v>
      </c>
      <c r="H143" s="19" t="s">
        <v>5</v>
      </c>
    </row>
    <row r="144" spans="2:8" ht="23.25" customHeight="1" x14ac:dyDescent="0.3">
      <c r="B144" s="19" t="s">
        <v>160</v>
      </c>
      <c r="C144" s="19" t="s">
        <v>20</v>
      </c>
      <c r="D144" s="19">
        <v>8</v>
      </c>
      <c r="E144" s="24">
        <v>0.3</v>
      </c>
      <c r="F144" s="19">
        <v>5</v>
      </c>
      <c r="G144" s="24">
        <v>0.3</v>
      </c>
      <c r="H144" s="19" t="s">
        <v>5</v>
      </c>
    </row>
    <row r="145" spans="2:8" ht="23.25" customHeight="1" x14ac:dyDescent="0.3">
      <c r="B145" s="19" t="s">
        <v>161</v>
      </c>
      <c r="C145" s="19" t="s">
        <v>20</v>
      </c>
      <c r="D145" s="19">
        <v>8</v>
      </c>
      <c r="E145" s="24">
        <v>0.3</v>
      </c>
      <c r="F145" s="19">
        <v>5</v>
      </c>
      <c r="G145" s="24">
        <v>0.3</v>
      </c>
      <c r="H145" s="26" t="s">
        <v>200</v>
      </c>
    </row>
    <row r="146" spans="2:8" ht="23.25" customHeight="1" x14ac:dyDescent="0.3">
      <c r="B146" s="19" t="s">
        <v>162</v>
      </c>
      <c r="C146" s="19" t="s">
        <v>20</v>
      </c>
      <c r="D146" s="19" t="s">
        <v>195</v>
      </c>
      <c r="E146" s="19" t="s">
        <v>195</v>
      </c>
      <c r="F146" s="19" t="s">
        <v>195</v>
      </c>
      <c r="G146" s="19" t="s">
        <v>195</v>
      </c>
      <c r="H146" s="19" t="s">
        <v>5</v>
      </c>
    </row>
    <row r="147" spans="2:8" ht="23.25" customHeight="1" x14ac:dyDescent="0.3">
      <c r="B147" s="19" t="s">
        <v>163</v>
      </c>
      <c r="C147" s="19" t="s">
        <v>20</v>
      </c>
      <c r="D147" s="19" t="s">
        <v>195</v>
      </c>
      <c r="E147" s="19" t="s">
        <v>195</v>
      </c>
      <c r="F147" s="19" t="s">
        <v>195</v>
      </c>
      <c r="G147" s="19" t="s">
        <v>195</v>
      </c>
      <c r="H147" s="19" t="s">
        <v>5</v>
      </c>
    </row>
    <row r="148" spans="2:8" ht="23.25" customHeight="1" x14ac:dyDescent="0.3">
      <c r="B148" s="19" t="s">
        <v>164</v>
      </c>
      <c r="C148" s="19" t="s">
        <v>20</v>
      </c>
      <c r="D148" s="19" t="s">
        <v>195</v>
      </c>
      <c r="E148" s="19" t="s">
        <v>195</v>
      </c>
      <c r="F148" s="19" t="s">
        <v>195</v>
      </c>
      <c r="G148" s="19" t="s">
        <v>195</v>
      </c>
      <c r="H148" s="19" t="s">
        <v>5</v>
      </c>
    </row>
    <row r="149" spans="2:8" ht="23.25" customHeight="1" x14ac:dyDescent="0.3">
      <c r="B149" s="19" t="s">
        <v>165</v>
      </c>
      <c r="C149" s="19" t="s">
        <v>20</v>
      </c>
      <c r="D149" s="19" t="s">
        <v>195</v>
      </c>
      <c r="E149" s="19" t="s">
        <v>195</v>
      </c>
      <c r="F149" s="19" t="s">
        <v>195</v>
      </c>
      <c r="G149" s="19" t="s">
        <v>195</v>
      </c>
      <c r="H149" s="19" t="s">
        <v>5</v>
      </c>
    </row>
    <row r="150" spans="2:8" ht="23.25" customHeight="1" x14ac:dyDescent="0.3">
      <c r="B150" s="19" t="s">
        <v>166</v>
      </c>
      <c r="C150" s="19" t="s">
        <v>20</v>
      </c>
      <c r="D150" s="19" t="s">
        <v>195</v>
      </c>
      <c r="E150" s="19" t="s">
        <v>195</v>
      </c>
      <c r="F150" s="19" t="s">
        <v>195</v>
      </c>
      <c r="G150" s="19" t="s">
        <v>195</v>
      </c>
      <c r="H150" s="19" t="s">
        <v>5</v>
      </c>
    </row>
    <row r="151" spans="2:8" ht="23.25" customHeight="1" x14ac:dyDescent="0.3">
      <c r="B151" s="19" t="s">
        <v>167</v>
      </c>
      <c r="C151" s="19" t="s">
        <v>20</v>
      </c>
      <c r="D151" s="19" t="s">
        <v>195</v>
      </c>
      <c r="E151" s="19" t="s">
        <v>195</v>
      </c>
      <c r="F151" s="19" t="s">
        <v>195</v>
      </c>
      <c r="G151" s="19" t="s">
        <v>195</v>
      </c>
      <c r="H151" s="24" t="s">
        <v>195</v>
      </c>
    </row>
    <row r="152" spans="2:8" ht="23.25" customHeight="1" x14ac:dyDescent="0.3">
      <c r="B152" s="19" t="s">
        <v>168</v>
      </c>
      <c r="C152" s="19" t="s">
        <v>20</v>
      </c>
      <c r="D152" s="19" t="s">
        <v>195</v>
      </c>
      <c r="E152" s="19" t="s">
        <v>195</v>
      </c>
      <c r="F152" s="19" t="s">
        <v>195</v>
      </c>
      <c r="G152" s="19" t="s">
        <v>195</v>
      </c>
      <c r="H152" s="24" t="s">
        <v>6</v>
      </c>
    </row>
    <row r="153" spans="2:8" ht="23.25" customHeight="1" x14ac:dyDescent="0.3">
      <c r="B153" s="19" t="s">
        <v>169</v>
      </c>
      <c r="C153" s="19" t="s">
        <v>20</v>
      </c>
      <c r="D153" s="19" t="s">
        <v>195</v>
      </c>
      <c r="E153" s="19" t="s">
        <v>195</v>
      </c>
      <c r="F153" s="19" t="s">
        <v>195</v>
      </c>
      <c r="G153" s="19" t="s">
        <v>195</v>
      </c>
      <c r="H153" s="25" t="s">
        <v>195</v>
      </c>
    </row>
    <row r="154" spans="2:8" ht="23.25" customHeight="1" x14ac:dyDescent="0.3">
      <c r="B154" s="19" t="s">
        <v>170</v>
      </c>
      <c r="C154" s="19" t="s">
        <v>20</v>
      </c>
      <c r="D154" s="19" t="s">
        <v>195</v>
      </c>
      <c r="E154" s="19" t="s">
        <v>195</v>
      </c>
      <c r="F154" s="19" t="s">
        <v>195</v>
      </c>
      <c r="G154" s="19" t="s">
        <v>195</v>
      </c>
      <c r="H154" s="24" t="s">
        <v>195</v>
      </c>
    </row>
    <row r="155" spans="2:8" ht="23.25" customHeight="1" x14ac:dyDescent="0.3">
      <c r="B155" s="19" t="s">
        <v>171</v>
      </c>
      <c r="C155" s="19" t="s">
        <v>20</v>
      </c>
      <c r="D155" s="19" t="s">
        <v>195</v>
      </c>
      <c r="E155" s="19" t="s">
        <v>195</v>
      </c>
      <c r="F155" s="19" t="s">
        <v>195</v>
      </c>
      <c r="G155" s="19" t="s">
        <v>195</v>
      </c>
      <c r="H155" s="24" t="s">
        <v>6</v>
      </c>
    </row>
    <row r="156" spans="2:8" ht="23.25" customHeight="1" x14ac:dyDescent="0.3">
      <c r="B156" s="19" t="s">
        <v>172</v>
      </c>
      <c r="C156" s="19" t="s">
        <v>20</v>
      </c>
      <c r="D156" s="19" t="s">
        <v>195</v>
      </c>
      <c r="E156" s="19" t="s">
        <v>195</v>
      </c>
      <c r="F156" s="19" t="s">
        <v>195</v>
      </c>
      <c r="G156" s="19" t="s">
        <v>195</v>
      </c>
      <c r="H156" s="24" t="s">
        <v>6</v>
      </c>
    </row>
    <row r="157" spans="2:8" ht="23.25" customHeight="1" x14ac:dyDescent="0.3">
      <c r="B157" s="19" t="s">
        <v>173</v>
      </c>
      <c r="C157" s="19" t="s">
        <v>20</v>
      </c>
      <c r="D157" s="19" t="s">
        <v>195</v>
      </c>
      <c r="E157" s="19" t="s">
        <v>195</v>
      </c>
      <c r="F157" s="19" t="s">
        <v>195</v>
      </c>
      <c r="G157" s="19" t="s">
        <v>195</v>
      </c>
      <c r="H157" s="19" t="s">
        <v>5</v>
      </c>
    </row>
    <row r="158" spans="2:8" ht="23.25" customHeight="1" x14ac:dyDescent="0.3">
      <c r="B158" s="19" t="s">
        <v>174</v>
      </c>
      <c r="C158" s="19" t="s">
        <v>20</v>
      </c>
      <c r="D158" s="19" t="s">
        <v>195</v>
      </c>
      <c r="E158" s="19" t="s">
        <v>195</v>
      </c>
      <c r="F158" s="19" t="s">
        <v>195</v>
      </c>
      <c r="G158" s="19" t="s">
        <v>195</v>
      </c>
      <c r="H158" s="24" t="s">
        <v>6</v>
      </c>
    </row>
    <row r="159" spans="2:8" ht="23.25" customHeight="1" x14ac:dyDescent="0.3">
      <c r="B159" s="19" t="s">
        <v>175</v>
      </c>
      <c r="C159" s="19" t="s">
        <v>20</v>
      </c>
      <c r="D159" s="19" t="s">
        <v>195</v>
      </c>
      <c r="E159" s="19" t="s">
        <v>195</v>
      </c>
      <c r="F159" s="19" t="s">
        <v>195</v>
      </c>
      <c r="G159" s="19" t="s">
        <v>195</v>
      </c>
      <c r="H159" s="24" t="s">
        <v>6</v>
      </c>
    </row>
    <row r="160" spans="2:8" ht="23.25" customHeight="1" x14ac:dyDescent="0.3">
      <c r="B160" s="19" t="s">
        <v>176</v>
      </c>
      <c r="C160" s="19" t="s">
        <v>20</v>
      </c>
      <c r="D160" s="19" t="s">
        <v>195</v>
      </c>
      <c r="E160" s="19" t="s">
        <v>195</v>
      </c>
      <c r="F160" s="19" t="s">
        <v>195</v>
      </c>
      <c r="G160" s="19" t="s">
        <v>195</v>
      </c>
      <c r="H160" s="24" t="s">
        <v>195</v>
      </c>
    </row>
    <row r="161" spans="2:8" ht="23.25" customHeight="1" x14ac:dyDescent="0.3">
      <c r="B161" s="19" t="s">
        <v>177</v>
      </c>
      <c r="C161" s="19" t="s">
        <v>20</v>
      </c>
      <c r="D161" s="19" t="s">
        <v>195</v>
      </c>
      <c r="E161" s="19" t="s">
        <v>195</v>
      </c>
      <c r="F161" s="19" t="s">
        <v>195</v>
      </c>
      <c r="G161" s="19" t="s">
        <v>195</v>
      </c>
      <c r="H161" s="24" t="s">
        <v>195</v>
      </c>
    </row>
    <row r="162" spans="2:8" ht="23.25" customHeight="1" x14ac:dyDescent="0.3">
      <c r="B162" s="19" t="s">
        <v>178</v>
      </c>
      <c r="C162" s="19" t="s">
        <v>20</v>
      </c>
      <c r="D162" s="19" t="s">
        <v>195</v>
      </c>
      <c r="E162" s="19" t="s">
        <v>195</v>
      </c>
      <c r="F162" s="19" t="s">
        <v>195</v>
      </c>
      <c r="G162" s="19" t="s">
        <v>195</v>
      </c>
      <c r="H162" s="24" t="s">
        <v>8</v>
      </c>
    </row>
    <row r="163" spans="2:8" ht="23.25" customHeight="1" x14ac:dyDescent="0.3">
      <c r="B163" s="19" t="s">
        <v>179</v>
      </c>
      <c r="C163" s="19" t="s">
        <v>20</v>
      </c>
      <c r="D163" s="19" t="s">
        <v>195</v>
      </c>
      <c r="E163" s="19" t="s">
        <v>195</v>
      </c>
      <c r="F163" s="19" t="s">
        <v>195</v>
      </c>
      <c r="G163" s="19" t="s">
        <v>195</v>
      </c>
      <c r="H163" s="24" t="s">
        <v>195</v>
      </c>
    </row>
    <row r="164" spans="2:8" ht="23.25" customHeight="1" x14ac:dyDescent="0.3">
      <c r="B164" s="19" t="s">
        <v>180</v>
      </c>
      <c r="C164" s="19" t="s">
        <v>20</v>
      </c>
      <c r="D164" s="19" t="s">
        <v>195</v>
      </c>
      <c r="E164" s="19" t="s">
        <v>195</v>
      </c>
      <c r="F164" s="19" t="s">
        <v>195</v>
      </c>
      <c r="G164" s="19" t="s">
        <v>195</v>
      </c>
      <c r="H164" s="24" t="s">
        <v>195</v>
      </c>
    </row>
    <row r="165" spans="2:8" ht="23.25" customHeight="1" x14ac:dyDescent="0.3">
      <c r="B165" s="19" t="s">
        <v>181</v>
      </c>
      <c r="C165" s="19" t="s">
        <v>20</v>
      </c>
      <c r="D165" s="19" t="s">
        <v>195</v>
      </c>
      <c r="E165" s="19" t="s">
        <v>195</v>
      </c>
      <c r="F165" s="19" t="s">
        <v>195</v>
      </c>
      <c r="G165" s="19" t="s">
        <v>195</v>
      </c>
      <c r="H165" s="24" t="s">
        <v>195</v>
      </c>
    </row>
    <row r="166" spans="2:8" ht="23.25" customHeight="1" x14ac:dyDescent="0.3">
      <c r="B166" s="19" t="s">
        <v>182</v>
      </c>
      <c r="C166" s="19" t="s">
        <v>20</v>
      </c>
      <c r="D166" s="19" t="s">
        <v>195</v>
      </c>
      <c r="E166" s="19" t="s">
        <v>195</v>
      </c>
      <c r="F166" s="19" t="s">
        <v>195</v>
      </c>
      <c r="G166" s="19" t="s">
        <v>195</v>
      </c>
      <c r="H166" s="24" t="s">
        <v>195</v>
      </c>
    </row>
    <row r="167" spans="2:8" ht="23.25" customHeight="1" x14ac:dyDescent="0.3">
      <c r="B167" s="19" t="s">
        <v>183</v>
      </c>
      <c r="C167" s="19" t="s">
        <v>20</v>
      </c>
      <c r="D167" s="19" t="s">
        <v>195</v>
      </c>
      <c r="E167" s="19" t="s">
        <v>195</v>
      </c>
      <c r="F167" s="19" t="s">
        <v>195</v>
      </c>
      <c r="G167" s="19" t="s">
        <v>195</v>
      </c>
      <c r="H167" s="24" t="s">
        <v>195</v>
      </c>
    </row>
    <row r="168" spans="2:8" ht="23.25" customHeight="1" x14ac:dyDescent="0.3">
      <c r="B168" s="19" t="s">
        <v>184</v>
      </c>
      <c r="C168" s="19" t="s">
        <v>20</v>
      </c>
      <c r="D168" s="19" t="s">
        <v>195</v>
      </c>
      <c r="E168" s="19" t="s">
        <v>195</v>
      </c>
      <c r="F168" s="19" t="s">
        <v>195</v>
      </c>
      <c r="G168" s="19" t="s">
        <v>195</v>
      </c>
      <c r="H168" s="24" t="s">
        <v>195</v>
      </c>
    </row>
    <row r="173" spans="2:8" ht="12" customHeight="1" x14ac:dyDescent="0.3"/>
  </sheetData>
  <autoFilter ref="B3:H168" xr:uid="{00000000-0001-0000-0000-000000000000}"/>
  <mergeCells count="4">
    <mergeCell ref="B1:H1"/>
    <mergeCell ref="F2:G2"/>
    <mergeCell ref="D2:E2"/>
    <mergeCell ref="C2:C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089F3-FC16-419F-89AD-04199877D033}">
  <dimension ref="B1:L22"/>
  <sheetViews>
    <sheetView tabSelected="1" zoomScaleNormal="100" workbookViewId="0">
      <selection activeCell="B2" sqref="B2:L2"/>
    </sheetView>
  </sheetViews>
  <sheetFormatPr defaultColWidth="11.44140625" defaultRowHeight="11.4" x14ac:dyDescent="0.3"/>
  <cols>
    <col min="1" max="1" width="1.44140625" style="2" customWidth="1"/>
    <col min="2" max="2" width="3" style="38" customWidth="1"/>
    <col min="3" max="3" width="19.5546875" style="3" customWidth="1"/>
    <col min="4" max="4" width="12.44140625" style="2" customWidth="1"/>
    <col min="5" max="5" width="6.44140625" style="31" customWidth="1"/>
    <col min="6" max="6" width="15.5546875" style="2" customWidth="1"/>
    <col min="7" max="7" width="20.44140625" style="2" customWidth="1"/>
    <col min="8" max="8" width="17.6640625" style="9" customWidth="1"/>
    <col min="9" max="9" width="14.5546875" style="2" customWidth="1"/>
    <col min="10" max="10" width="21" style="2" customWidth="1"/>
    <col min="11" max="11" width="17.88671875" style="9" customWidth="1"/>
    <col min="12" max="12" width="37" style="2" customWidth="1"/>
    <col min="13" max="20" width="2.33203125" style="2" customWidth="1"/>
    <col min="21" max="22" width="2.6640625" style="2" customWidth="1"/>
    <col min="23" max="16384" width="11.44140625" style="2"/>
  </cols>
  <sheetData>
    <row r="1" spans="2:12" ht="7.5" customHeight="1" x14ac:dyDescent="0.3"/>
    <row r="2" spans="2:12" ht="65.25" customHeight="1" x14ac:dyDescent="0.3">
      <c r="B2" s="52" t="s">
        <v>203</v>
      </c>
      <c r="C2" s="53"/>
      <c r="D2" s="53"/>
      <c r="E2" s="53"/>
      <c r="F2" s="53"/>
      <c r="G2" s="53"/>
      <c r="H2" s="53"/>
      <c r="I2" s="53"/>
      <c r="J2" s="53"/>
      <c r="K2" s="53"/>
      <c r="L2" s="54"/>
    </row>
    <row r="3" spans="2:12" x14ac:dyDescent="0.3">
      <c r="B3" s="55" t="s">
        <v>12</v>
      </c>
      <c r="C3" s="56"/>
      <c r="D3" s="56"/>
      <c r="E3" s="56"/>
      <c r="F3" s="56"/>
      <c r="G3" s="56"/>
      <c r="H3" s="56"/>
      <c r="I3" s="56"/>
      <c r="J3" s="56"/>
      <c r="K3" s="56"/>
      <c r="L3" s="57"/>
    </row>
    <row r="4" spans="2:12" s="6" customFormat="1" ht="15" customHeight="1" x14ac:dyDescent="0.3">
      <c r="B4" s="66" t="s">
        <v>11</v>
      </c>
      <c r="C4" s="67"/>
      <c r="D4" s="67"/>
      <c r="E4" s="67"/>
      <c r="F4" s="67"/>
      <c r="G4" s="67"/>
      <c r="H4" s="67"/>
      <c r="I4" s="67"/>
      <c r="J4" s="67"/>
      <c r="K4" s="67"/>
      <c r="L4" s="68"/>
    </row>
    <row r="5" spans="2:12" ht="4.2" customHeight="1" x14ac:dyDescent="0.3">
      <c r="B5" s="39"/>
      <c r="C5" s="4"/>
      <c r="D5" s="4"/>
      <c r="E5" s="28"/>
      <c r="F5" s="4"/>
      <c r="G5" s="4"/>
      <c r="H5" s="8"/>
      <c r="I5" s="4"/>
      <c r="J5" s="4"/>
      <c r="K5" s="8"/>
      <c r="L5" s="5"/>
    </row>
    <row r="6" spans="2:12" ht="25.5" customHeight="1" x14ac:dyDescent="0.3">
      <c r="B6" s="61" t="s">
        <v>202</v>
      </c>
      <c r="C6" s="58" t="s">
        <v>189</v>
      </c>
      <c r="D6" s="59"/>
      <c r="E6" s="60"/>
      <c r="F6" s="63" t="s">
        <v>3</v>
      </c>
      <c r="G6" s="64"/>
      <c r="H6" s="65"/>
      <c r="I6" s="49" t="s">
        <v>4</v>
      </c>
      <c r="J6" s="50"/>
      <c r="K6" s="51"/>
      <c r="L6" s="37" t="s">
        <v>192</v>
      </c>
    </row>
    <row r="7" spans="2:12" ht="78.75" customHeight="1" x14ac:dyDescent="0.3">
      <c r="B7" s="62"/>
      <c r="C7" s="32" t="s">
        <v>13</v>
      </c>
      <c r="D7" s="32" t="s">
        <v>190</v>
      </c>
      <c r="E7" s="33" t="s">
        <v>7</v>
      </c>
      <c r="F7" s="34" t="s">
        <v>14</v>
      </c>
      <c r="G7" s="34" t="s">
        <v>15</v>
      </c>
      <c r="H7" s="35" t="s">
        <v>201</v>
      </c>
      <c r="I7" s="36" t="s">
        <v>191</v>
      </c>
      <c r="J7" s="36" t="s">
        <v>16</v>
      </c>
      <c r="K7" s="36" t="s">
        <v>17</v>
      </c>
      <c r="L7" s="12" t="s">
        <v>18</v>
      </c>
    </row>
    <row r="8" spans="2:12" ht="27" customHeight="1" x14ac:dyDescent="0.3">
      <c r="B8" s="40">
        <v>1</v>
      </c>
      <c r="C8" s="10"/>
      <c r="D8" s="11"/>
      <c r="E8" s="29"/>
      <c r="F8" s="7" t="str">
        <f>IFERROR(VLOOKUP($C8,BD!$B$4:$H$168,3,FALSE),"")</f>
        <v/>
      </c>
      <c r="G8" s="7" t="str">
        <f>IFERROR(VLOOKUP($C8,BD!$B$4:$H$168,4,FALSE),"")</f>
        <v/>
      </c>
      <c r="H8" s="1" t="str">
        <f>IFERROR(IF($F8="No aplica","No aplica",ROUND($D8*$F8*$G8,0)),"")</f>
        <v/>
      </c>
      <c r="I8" s="7" t="str">
        <f>IFERROR(VLOOKUP($C8,BD!$B$4:$H$168,5,FALSE),"")</f>
        <v/>
      </c>
      <c r="J8" s="7" t="str">
        <f>IFERROR(VLOOKUP($C8,BD!$B$4:$H$168,6,FALSE),"")</f>
        <v/>
      </c>
      <c r="K8" s="7" t="str">
        <f>IFERROR(IF($I8="No aplica","No aplica",ROUND($D8*$I8*$J8,0)),"")</f>
        <v/>
      </c>
      <c r="L8" s="7" t="str">
        <f>IFERROR(VLOOKUP($C8,BD!$B$4:$H$168,7,FALSE),"")</f>
        <v/>
      </c>
    </row>
    <row r="9" spans="2:12" ht="27" customHeight="1" x14ac:dyDescent="0.3">
      <c r="B9" s="40">
        <v>2</v>
      </c>
      <c r="C9" s="10"/>
      <c r="D9" s="27"/>
      <c r="E9" s="29"/>
      <c r="F9" s="7" t="str">
        <f>IFERROR(VLOOKUP($C9,BD!$B$4:$H$168,3,FALSE),"")</f>
        <v/>
      </c>
      <c r="G9" s="7" t="str">
        <f>IFERROR(VLOOKUP($C9,BD!$B$4:$H$168,4,FALSE),"")</f>
        <v/>
      </c>
      <c r="H9" s="1" t="str">
        <f t="shared" ref="H9:H22" si="0">IFERROR(IF($F9="No aplica","No aplica",ROUND($D9*$F9*$G9,0)),"")</f>
        <v/>
      </c>
      <c r="I9" s="7" t="str">
        <f>IFERROR(VLOOKUP($C9,BD!$B$4:$H$168,5,FALSE),"")</f>
        <v/>
      </c>
      <c r="J9" s="7" t="str">
        <f>IFERROR(VLOOKUP($C9,BD!$B$4:$H$168,6,FALSE),"")</f>
        <v/>
      </c>
      <c r="K9" s="7" t="str">
        <f t="shared" ref="K9:K22" si="1">IFERROR(IF($I9="No aplica","No aplica",ROUND($D9*$I9*$J9,0)),"")</f>
        <v/>
      </c>
      <c r="L9" s="7" t="str">
        <f>IFERROR(VLOOKUP($C9,BD!$B$4:$H$168,7,FALSE),"")</f>
        <v/>
      </c>
    </row>
    <row r="10" spans="2:12" ht="27" customHeight="1" x14ac:dyDescent="0.3">
      <c r="B10" s="40">
        <v>3</v>
      </c>
      <c r="C10" s="10"/>
      <c r="D10" s="11"/>
      <c r="E10" s="29"/>
      <c r="F10" s="7" t="str">
        <f>IFERROR(VLOOKUP($C10,BD!$B$4:$H$168,3,FALSE),"")</f>
        <v/>
      </c>
      <c r="G10" s="7" t="str">
        <f>IFERROR(VLOOKUP($C10,BD!$B$4:$H$168,4,FALSE),"")</f>
        <v/>
      </c>
      <c r="H10" s="1" t="str">
        <f t="shared" si="0"/>
        <v/>
      </c>
      <c r="I10" s="7" t="str">
        <f>IFERROR(VLOOKUP($C10,BD!$B$4:$H$168,5,FALSE),"")</f>
        <v/>
      </c>
      <c r="J10" s="7" t="str">
        <f>IFERROR(VLOOKUP($C10,BD!$B$4:$H$168,6,FALSE),"")</f>
        <v/>
      </c>
      <c r="K10" s="7" t="str">
        <f t="shared" si="1"/>
        <v/>
      </c>
      <c r="L10" s="7" t="str">
        <f>IFERROR(VLOOKUP($C10,BD!$B$4:$H$168,7,FALSE),"")</f>
        <v/>
      </c>
    </row>
    <row r="11" spans="2:12" ht="27" customHeight="1" x14ac:dyDescent="0.3">
      <c r="B11" s="40">
        <v>4</v>
      </c>
      <c r="C11" s="10"/>
      <c r="D11" s="11"/>
      <c r="E11" s="29"/>
      <c r="F11" s="7" t="str">
        <f>IFERROR(VLOOKUP($C11,BD!$B$4:$H$168,3,FALSE),"")</f>
        <v/>
      </c>
      <c r="G11" s="7" t="str">
        <f>IFERROR(VLOOKUP($C11,BD!$B$4:$H$168,4,FALSE),"")</f>
        <v/>
      </c>
      <c r="H11" s="1" t="str">
        <f t="shared" si="0"/>
        <v/>
      </c>
      <c r="I11" s="7" t="str">
        <f>IFERROR(VLOOKUP($C11,BD!$B$4:$H$168,5,FALSE),"")</f>
        <v/>
      </c>
      <c r="J11" s="7" t="str">
        <f>IFERROR(VLOOKUP($C11,BD!$B$4:$H$168,6,FALSE),"")</f>
        <v/>
      </c>
      <c r="K11" s="7" t="str">
        <f t="shared" si="1"/>
        <v/>
      </c>
      <c r="L11" s="7" t="str">
        <f>IFERROR(VLOOKUP($C11,BD!$B$4:$H$168,7,FALSE),"")</f>
        <v/>
      </c>
    </row>
    <row r="12" spans="2:12" ht="27" customHeight="1" x14ac:dyDescent="0.3">
      <c r="B12" s="40">
        <v>5</v>
      </c>
      <c r="C12" s="10"/>
      <c r="D12" s="11"/>
      <c r="E12" s="30"/>
      <c r="F12" s="7" t="str">
        <f>IFERROR(VLOOKUP($C12,BD!$B$4:$H$168,3,FALSE),"")</f>
        <v/>
      </c>
      <c r="G12" s="7" t="str">
        <f>IFERROR(VLOOKUP($C12,BD!$B$4:$H$168,4,FALSE),"")</f>
        <v/>
      </c>
      <c r="H12" s="1" t="str">
        <f t="shared" si="0"/>
        <v/>
      </c>
      <c r="I12" s="7" t="str">
        <f>IFERROR(VLOOKUP($C12,BD!$B$4:$H$168,5,FALSE),"")</f>
        <v/>
      </c>
      <c r="J12" s="7" t="str">
        <f>IFERROR(VLOOKUP($C12,BD!$B$4:$H$168,6,FALSE),"")</f>
        <v/>
      </c>
      <c r="K12" s="7" t="str">
        <f t="shared" si="1"/>
        <v/>
      </c>
      <c r="L12" s="7" t="str">
        <f>IFERROR(VLOOKUP($C12,BD!$B$4:$H$168,7,FALSE),"")</f>
        <v/>
      </c>
    </row>
    <row r="13" spans="2:12" ht="27" customHeight="1" x14ac:dyDescent="0.3">
      <c r="B13" s="40">
        <v>6</v>
      </c>
      <c r="C13" s="10"/>
      <c r="D13" s="11"/>
      <c r="E13" s="29"/>
      <c r="F13" s="7" t="str">
        <f>IFERROR(VLOOKUP($C13,BD!$B$4:$H$168,3,FALSE),"")</f>
        <v/>
      </c>
      <c r="G13" s="7" t="str">
        <f>IFERROR(VLOOKUP($C13,BD!$B$4:$H$168,4,FALSE),"")</f>
        <v/>
      </c>
      <c r="H13" s="1" t="str">
        <f t="shared" si="0"/>
        <v/>
      </c>
      <c r="I13" s="7" t="str">
        <f>IFERROR(VLOOKUP($C13,BD!$B$4:$H$168,5,FALSE),"")</f>
        <v/>
      </c>
      <c r="J13" s="7" t="str">
        <f>IFERROR(VLOOKUP($C13,BD!$B$4:$H$168,6,FALSE),"")</f>
        <v/>
      </c>
      <c r="K13" s="7" t="str">
        <f t="shared" si="1"/>
        <v/>
      </c>
      <c r="L13" s="7" t="str">
        <f>IFERROR(VLOOKUP($C13,BD!$B$4:$H$168,7,FALSE),"")</f>
        <v/>
      </c>
    </row>
    <row r="14" spans="2:12" ht="27" customHeight="1" x14ac:dyDescent="0.3">
      <c r="B14" s="40">
        <v>7</v>
      </c>
      <c r="C14" s="10"/>
      <c r="D14" s="11"/>
      <c r="E14" s="29"/>
      <c r="F14" s="7" t="str">
        <f>IFERROR(VLOOKUP($C14,BD!$B$4:$H$168,3,FALSE),"")</f>
        <v/>
      </c>
      <c r="G14" s="7" t="str">
        <f>IFERROR(VLOOKUP($C14,BD!$B$4:$H$168,4,FALSE),"")</f>
        <v/>
      </c>
      <c r="H14" s="1" t="str">
        <f t="shared" si="0"/>
        <v/>
      </c>
      <c r="I14" s="7" t="str">
        <f>IFERROR(VLOOKUP($C14,BD!$B$4:$H$168,5,FALSE),"")</f>
        <v/>
      </c>
      <c r="J14" s="7" t="str">
        <f>IFERROR(VLOOKUP($C14,BD!$B$4:$H$168,6,FALSE),"")</f>
        <v/>
      </c>
      <c r="K14" s="7" t="str">
        <f t="shared" si="1"/>
        <v/>
      </c>
      <c r="L14" s="7" t="str">
        <f>IFERROR(VLOOKUP($C14,BD!$B$4:$H$168,7,FALSE),"")</f>
        <v/>
      </c>
    </row>
    <row r="15" spans="2:12" ht="27" customHeight="1" x14ac:dyDescent="0.3">
      <c r="B15" s="40">
        <v>8</v>
      </c>
      <c r="C15" s="10"/>
      <c r="D15" s="11"/>
      <c r="E15" s="29" t="str">
        <f>IFERROR(VLOOKUP($C15,BD!$B$4:$H$168,2,FALSE),"")</f>
        <v/>
      </c>
      <c r="F15" s="7" t="str">
        <f>IFERROR(VLOOKUP($C15,BD!$B$4:$H$168,3,FALSE),"")</f>
        <v/>
      </c>
      <c r="G15" s="7" t="str">
        <f>IFERROR(VLOOKUP($C15,BD!$B$4:$H$168,4,FALSE),"")</f>
        <v/>
      </c>
      <c r="H15" s="1" t="str">
        <f t="shared" si="0"/>
        <v/>
      </c>
      <c r="I15" s="7" t="str">
        <f>IFERROR(VLOOKUP($C15,BD!$B$4:$H$168,5,FALSE),"")</f>
        <v/>
      </c>
      <c r="J15" s="7" t="str">
        <f>IFERROR(VLOOKUP($C15,BD!$B$4:$H$168,6,FALSE),"")</f>
        <v/>
      </c>
      <c r="K15" s="7" t="str">
        <f t="shared" si="1"/>
        <v/>
      </c>
      <c r="L15" s="7" t="str">
        <f>IFERROR(VLOOKUP($C15,BD!$B$4:$H$168,7,FALSE),"")</f>
        <v/>
      </c>
    </row>
    <row r="16" spans="2:12" ht="27" customHeight="1" x14ac:dyDescent="0.3">
      <c r="B16" s="40">
        <v>9</v>
      </c>
      <c r="C16" s="10"/>
      <c r="D16" s="11"/>
      <c r="E16" s="29" t="str">
        <f>IFERROR(VLOOKUP($C16,BD!$B$4:$H$168,2,FALSE),"")</f>
        <v/>
      </c>
      <c r="F16" s="7" t="str">
        <f>IFERROR(VLOOKUP($C16,BD!$B$4:$H$168,3,FALSE),"")</f>
        <v/>
      </c>
      <c r="G16" s="7" t="str">
        <f>IFERROR(VLOOKUP($C16,BD!$B$4:$H$168,4,FALSE),"")</f>
        <v/>
      </c>
      <c r="H16" s="1" t="str">
        <f t="shared" si="0"/>
        <v/>
      </c>
      <c r="I16" s="7" t="str">
        <f>IFERROR(VLOOKUP($C16,BD!$B$4:$H$168,5,FALSE),"")</f>
        <v/>
      </c>
      <c r="J16" s="7" t="str">
        <f>IFERROR(VLOOKUP($C16,BD!$B$4:$H$168,6,FALSE),"")</f>
        <v/>
      </c>
      <c r="K16" s="7" t="str">
        <f t="shared" si="1"/>
        <v/>
      </c>
      <c r="L16" s="7" t="str">
        <f>IFERROR(VLOOKUP($C16,BD!$B$4:$H$168,7,FALSE),"")</f>
        <v/>
      </c>
    </row>
    <row r="17" spans="2:12" ht="27" customHeight="1" x14ac:dyDescent="0.3">
      <c r="B17" s="40">
        <v>10</v>
      </c>
      <c r="C17" s="10"/>
      <c r="D17" s="11"/>
      <c r="E17" s="29" t="str">
        <f>IFERROR(VLOOKUP($C17,BD!$B$4:$H$168,2,FALSE),"")</f>
        <v/>
      </c>
      <c r="F17" s="7" t="str">
        <f>IFERROR(VLOOKUP($C17,BD!$B$4:$H$168,3,FALSE),"")</f>
        <v/>
      </c>
      <c r="G17" s="7" t="str">
        <f>IFERROR(VLOOKUP($C17,BD!$B$4:$H$168,4,FALSE),"")</f>
        <v/>
      </c>
      <c r="H17" s="1" t="str">
        <f t="shared" si="0"/>
        <v/>
      </c>
      <c r="I17" s="7" t="str">
        <f>IFERROR(VLOOKUP($C17,BD!$B$4:$H$168,5,FALSE),"")</f>
        <v/>
      </c>
      <c r="J17" s="7" t="str">
        <f>IFERROR(VLOOKUP($C17,BD!$B$4:$H$168,6,FALSE),"")</f>
        <v/>
      </c>
      <c r="K17" s="7" t="str">
        <f t="shared" si="1"/>
        <v/>
      </c>
      <c r="L17" s="7" t="str">
        <f>IFERROR(VLOOKUP($C17,BD!$B$4:$H$168,7,FALSE),"")</f>
        <v/>
      </c>
    </row>
    <row r="18" spans="2:12" ht="27" customHeight="1" x14ac:dyDescent="0.3">
      <c r="B18" s="40">
        <v>11</v>
      </c>
      <c r="C18" s="10"/>
      <c r="D18" s="11"/>
      <c r="E18" s="29" t="str">
        <f>IFERROR(VLOOKUP($C18,BD!$B$4:$H$168,2,FALSE),"")</f>
        <v/>
      </c>
      <c r="F18" s="7" t="str">
        <f>IFERROR(VLOOKUP($C18,BD!$B$4:$H$168,3,FALSE),"")</f>
        <v/>
      </c>
      <c r="G18" s="7" t="str">
        <f>IFERROR(VLOOKUP($C18,BD!$B$4:$H$168,4,FALSE),"")</f>
        <v/>
      </c>
      <c r="H18" s="1" t="str">
        <f t="shared" si="0"/>
        <v/>
      </c>
      <c r="I18" s="7" t="str">
        <f>IFERROR(VLOOKUP($C18,BD!$B$4:$H$168,5,FALSE),"")</f>
        <v/>
      </c>
      <c r="J18" s="7" t="str">
        <f>IFERROR(VLOOKUP($C18,BD!$B$4:$H$168,6,FALSE),"")</f>
        <v/>
      </c>
      <c r="K18" s="7" t="str">
        <f t="shared" si="1"/>
        <v/>
      </c>
      <c r="L18" s="7" t="str">
        <f>IFERROR(VLOOKUP($C18,BD!$B$4:$H$168,7,FALSE),"")</f>
        <v/>
      </c>
    </row>
    <row r="19" spans="2:12" ht="27" customHeight="1" x14ac:dyDescent="0.3">
      <c r="B19" s="40">
        <v>12</v>
      </c>
      <c r="C19" s="10"/>
      <c r="D19" s="11"/>
      <c r="E19" s="29" t="str">
        <f>IFERROR(VLOOKUP($C19,BD!$B$4:$H$168,2,FALSE),"")</f>
        <v/>
      </c>
      <c r="F19" s="7" t="str">
        <f>IFERROR(VLOOKUP($C19,BD!$B$4:$H$168,3,FALSE),"")</f>
        <v/>
      </c>
      <c r="G19" s="7" t="str">
        <f>IFERROR(VLOOKUP($C19,BD!$B$4:$H$168,4,FALSE),"")</f>
        <v/>
      </c>
      <c r="H19" s="1" t="str">
        <f t="shared" si="0"/>
        <v/>
      </c>
      <c r="I19" s="7" t="str">
        <f>IFERROR(VLOOKUP($C19,BD!$B$4:$H$168,5,FALSE),"")</f>
        <v/>
      </c>
      <c r="J19" s="7" t="str">
        <f>IFERROR(VLOOKUP($C19,BD!$B$4:$H$168,6,FALSE),"")</f>
        <v/>
      </c>
      <c r="K19" s="7" t="str">
        <f t="shared" si="1"/>
        <v/>
      </c>
      <c r="L19" s="7" t="str">
        <f>IFERROR(VLOOKUP($C19,BD!$B$4:$H$168,7,FALSE),"")</f>
        <v/>
      </c>
    </row>
    <row r="20" spans="2:12" ht="27" customHeight="1" x14ac:dyDescent="0.3">
      <c r="B20" s="40">
        <v>13</v>
      </c>
      <c r="C20" s="10"/>
      <c r="D20" s="11"/>
      <c r="E20" s="29" t="str">
        <f>IFERROR(VLOOKUP($C20,BD!$B$4:$H$168,2,FALSE),"")</f>
        <v/>
      </c>
      <c r="F20" s="7" t="str">
        <f>IFERROR(VLOOKUP($C20,BD!$B$4:$H$168,3,FALSE),"")</f>
        <v/>
      </c>
      <c r="G20" s="7" t="str">
        <f>IFERROR(VLOOKUP($C20,BD!$B$4:$H$168,4,FALSE),"")</f>
        <v/>
      </c>
      <c r="H20" s="1" t="str">
        <f t="shared" si="0"/>
        <v/>
      </c>
      <c r="I20" s="7" t="str">
        <f>IFERROR(VLOOKUP($C20,BD!$B$4:$H$168,5,FALSE),"")</f>
        <v/>
      </c>
      <c r="J20" s="7" t="str">
        <f>IFERROR(VLOOKUP($C20,BD!$B$4:$H$168,6,FALSE),"")</f>
        <v/>
      </c>
      <c r="K20" s="7" t="str">
        <f t="shared" si="1"/>
        <v/>
      </c>
      <c r="L20" s="7" t="str">
        <f>IFERROR(VLOOKUP($C20,BD!$B$4:$H$168,7,FALSE),"")</f>
        <v/>
      </c>
    </row>
    <row r="21" spans="2:12" ht="27" customHeight="1" x14ac:dyDescent="0.3">
      <c r="B21" s="40">
        <v>14</v>
      </c>
      <c r="C21" s="10"/>
      <c r="D21" s="11"/>
      <c r="E21" s="29" t="str">
        <f>IFERROR(VLOOKUP($C21,BD!$B$4:$H$168,2,FALSE),"")</f>
        <v/>
      </c>
      <c r="F21" s="7" t="str">
        <f>IFERROR(VLOOKUP($C21,BD!$B$4:$H$168,3,FALSE),"")</f>
        <v/>
      </c>
      <c r="G21" s="7" t="str">
        <f>IFERROR(VLOOKUP($C21,BD!$B$4:$H$168,4,FALSE),"")</f>
        <v/>
      </c>
      <c r="H21" s="1" t="str">
        <f t="shared" si="0"/>
        <v/>
      </c>
      <c r="I21" s="7" t="str">
        <f>IFERROR(VLOOKUP($C21,BD!$B$4:$H$168,5,FALSE),"")</f>
        <v/>
      </c>
      <c r="J21" s="7" t="str">
        <f>IFERROR(VLOOKUP($C21,BD!$B$4:$H$168,6,FALSE),"")</f>
        <v/>
      </c>
      <c r="K21" s="7" t="str">
        <f t="shared" si="1"/>
        <v/>
      </c>
      <c r="L21" s="7" t="str">
        <f>IFERROR(VLOOKUP($C21,BD!$B$4:$H$168,7,FALSE),"")</f>
        <v/>
      </c>
    </row>
    <row r="22" spans="2:12" ht="27" customHeight="1" x14ac:dyDescent="0.3">
      <c r="B22" s="40">
        <v>15</v>
      </c>
      <c r="C22" s="10"/>
      <c r="D22" s="11"/>
      <c r="E22" s="29" t="str">
        <f>IFERROR(VLOOKUP($C22,BD!$B$4:$H$168,2,FALSE),"")</f>
        <v/>
      </c>
      <c r="F22" s="7" t="str">
        <f>IFERROR(VLOOKUP($C22,BD!$B$4:$H$168,3,FALSE),"")</f>
        <v/>
      </c>
      <c r="G22" s="7" t="str">
        <f>IFERROR(VLOOKUP($C22,BD!$B$4:$H$168,4,FALSE),"")</f>
        <v/>
      </c>
      <c r="H22" s="1" t="str">
        <f t="shared" si="0"/>
        <v/>
      </c>
      <c r="I22" s="7" t="str">
        <f>IFERROR(VLOOKUP($C22,BD!$B$4:$H$168,5,FALSE),"")</f>
        <v/>
      </c>
      <c r="J22" s="7" t="str">
        <f>IFERROR(VLOOKUP($C22,BD!$B$4:$H$168,6,FALSE),"")</f>
        <v/>
      </c>
      <c r="K22" s="7" t="str">
        <f t="shared" si="1"/>
        <v/>
      </c>
      <c r="L22" s="7" t="str">
        <f>IFERROR(VLOOKUP($C22,BD!$B$4:$H$168,7,FALSE),"")</f>
        <v/>
      </c>
    </row>
  </sheetData>
  <autoFilter ref="B7:L7" xr:uid="{00000000-0001-0000-0000-000000000000}"/>
  <mergeCells count="7">
    <mergeCell ref="I6:K6"/>
    <mergeCell ref="B2:L2"/>
    <mergeCell ref="B3:L3"/>
    <mergeCell ref="C6:E6"/>
    <mergeCell ref="B6:B7"/>
    <mergeCell ref="F6:H6"/>
    <mergeCell ref="B4:L4"/>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601F1D5-DBC0-4931-B54F-4174894514CA}">
          <x14:formula1>
            <xm:f>BD!$B$4:$B$168</xm:f>
          </x14:formula1>
          <xm:sqref>C8:C22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BD</vt:lpstr>
      <vt:lpstr>ANLA Veda Repres_muestreo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dc:creator>
  <cp:lastModifiedBy>Angie Charry G</cp:lastModifiedBy>
  <dcterms:created xsi:type="dcterms:W3CDTF">2021-04-09T13:38:35Z</dcterms:created>
  <dcterms:modified xsi:type="dcterms:W3CDTF">2022-03-01T21:47:08Z</dcterms:modified>
</cp:coreProperties>
</file>