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rhernandez\Desktop\"/>
    </mc:Choice>
  </mc:AlternateContent>
  <xr:revisionPtr revIDLastSave="0" documentId="13_ncr:1_{2FC25F64-B6FA-4405-834D-CB013AF7C738}" xr6:coauthVersionLast="47" xr6:coauthVersionMax="47" xr10:uidLastSave="{00000000-0000-0000-0000-000000000000}"/>
  <bookViews>
    <workbookView xWindow="-120" yWindow="-120" windowWidth="29040" windowHeight="15840" tabRatio="446" xr2:uid="{00000000-000D-0000-FFFF-FFFF00000000}"/>
  </bookViews>
  <sheets>
    <sheet name="Plan de Trabajo y Cap SST" sheetId="1" r:id="rId1"/>
    <sheet name="Plan Cap SST" sheetId="2" state="hidden" r:id="rId2"/>
    <sheet name="PVE CARDIOVASCULAR" sheetId="3" state="hidden" r:id="rId3"/>
  </sheets>
  <externalReferences>
    <externalReference r:id="rId4"/>
  </externalReferences>
  <definedNames>
    <definedName name="_xlnm._FilterDatabase" localSheetId="1" hidden="1">'Plan Cap SST'!$A$10:$DZ$82</definedName>
    <definedName name="_xlnm._FilterDatabase" localSheetId="0" hidden="1">'Plan de Trabajo y Cap SST'!$B$11:$AR$176</definedName>
    <definedName name="_xlnm.Print_Area" localSheetId="1">'Plan Cap SST'!$B$2:$CB$90</definedName>
    <definedName name="_xlnm.Print_Area" localSheetId="0">'Plan de Trabajo y Cap SST'!$B$2:$AR$192</definedName>
    <definedName name="PROFESION">[1]DATOS!$C$2:$C$112</definedName>
    <definedName name="_xlnm.Print_Titles" localSheetId="1">'Plan Cap SST'!$2:$10</definedName>
    <definedName name="_xlnm.Print_Titles" localSheetId="0">'Plan de Trabajo y Cap SST'!$2:$9</definedName>
    <definedName name="Z_B8D6869E_580D_524E_9168_A3E9C4B23BEF_.wvu.Cols" localSheetId="0" hidden="1">'Plan de Trabajo y Cap SST'!$AS:$BI</definedName>
    <definedName name="Z_B8D6869E_580D_524E_9168_A3E9C4B23BEF_.wvu.FilterData" localSheetId="1" hidden="1">'Plan Cap SST'!$B$10:$CB$82</definedName>
    <definedName name="Z_B8D6869E_580D_524E_9168_A3E9C4B23BEF_.wvu.FilterData" localSheetId="0" hidden="1">'Plan de Trabajo y Cap SST'!$I$11:$AR$176</definedName>
    <definedName name="Z_B8D6869E_580D_524E_9168_A3E9C4B23BEF_.wvu.PrintArea" localSheetId="1" hidden="1">'Plan Cap SST'!$B$2:$CB$90</definedName>
    <definedName name="Z_B8D6869E_580D_524E_9168_A3E9C4B23BEF_.wvu.PrintArea" localSheetId="0" hidden="1">'Plan de Trabajo y Cap SST'!$B$2:$AR$192</definedName>
    <definedName name="Z_B8D6869E_580D_524E_9168_A3E9C4B23BEF_.wvu.PrintTitles" localSheetId="1" hidden="1">'Plan Cap SST'!$2:$10</definedName>
    <definedName name="Z_B8D6869E_580D_524E_9168_A3E9C4B23BEF_.wvu.PrintTitles" localSheetId="0" hidden="1">'Plan de Trabajo y Cap SST'!$2:$9</definedName>
  </definedNames>
  <calcPr calcId="191028"/>
  <customWorkbookViews>
    <customWorkbookView name="Usuario de Microsoft Office - Vista personalizada" guid="{B8D6869E-580D-524E-9168-A3E9C4B23BEF}" mergeInterval="0" personalView="1" windowWidth="1366" windowHeight="582" tabRatio="446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2" i="1" l="1"/>
  <c r="I179" i="1"/>
  <c r="L178" i="1"/>
  <c r="O178" i="1"/>
  <c r="R178" i="1"/>
  <c r="U178" i="1"/>
  <c r="X178" i="1"/>
  <c r="AA178" i="1"/>
  <c r="AD178" i="1"/>
  <c r="AG178" i="1"/>
  <c r="AJ178" i="1"/>
  <c r="AM178" i="1"/>
  <c r="AP178" i="1"/>
  <c r="I178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AF206" i="2" l="1"/>
  <c r="BM79" i="2" l="1"/>
  <c r="BN70" i="2"/>
  <c r="BH82" i="2"/>
  <c r="BE82" i="2"/>
  <c r="BH81" i="2"/>
  <c r="BE81" i="2"/>
  <c r="BH80" i="2"/>
  <c r="BE80" i="2"/>
  <c r="BH79" i="2"/>
  <c r="BE79" i="2"/>
  <c r="BH78" i="2"/>
  <c r="BE78" i="2"/>
  <c r="BH77" i="2"/>
  <c r="BE77" i="2"/>
  <c r="BH76" i="2"/>
  <c r="BE76" i="2"/>
  <c r="BH75" i="2"/>
  <c r="BE75" i="2"/>
  <c r="BH74" i="2"/>
  <c r="BE74" i="2"/>
  <c r="BH73" i="2"/>
  <c r="BE73" i="2"/>
  <c r="BH72" i="2"/>
  <c r="BE72" i="2"/>
  <c r="BH71" i="2"/>
  <c r="BE71" i="2"/>
  <c r="BH70" i="2"/>
  <c r="BE70" i="2"/>
  <c r="BH69" i="2"/>
  <c r="BE69" i="2"/>
  <c r="BH68" i="2"/>
  <c r="BE68" i="2"/>
  <c r="BH67" i="2"/>
  <c r="BE67" i="2"/>
  <c r="BH66" i="2"/>
  <c r="BE66" i="2"/>
  <c r="BH65" i="2"/>
  <c r="BE65" i="2"/>
  <c r="BH64" i="2"/>
  <c r="BE64" i="2"/>
  <c r="BH63" i="2"/>
  <c r="BE63" i="2"/>
  <c r="BH62" i="2"/>
  <c r="BE62" i="2"/>
  <c r="BH61" i="2"/>
  <c r="BE61" i="2"/>
  <c r="BH60" i="2"/>
  <c r="BE60" i="2"/>
  <c r="BH59" i="2"/>
  <c r="BE59" i="2"/>
  <c r="BH58" i="2"/>
  <c r="BE58" i="2"/>
  <c r="BH57" i="2"/>
  <c r="BE57" i="2"/>
  <c r="BH56" i="2"/>
  <c r="BE56" i="2"/>
  <c r="BH55" i="2"/>
  <c r="BE55" i="2"/>
  <c r="BH54" i="2"/>
  <c r="BE54" i="2"/>
  <c r="BH53" i="2"/>
  <c r="BE53" i="2"/>
  <c r="BH52" i="2"/>
  <c r="BE52" i="2"/>
  <c r="BH51" i="2"/>
  <c r="BE51" i="2"/>
  <c r="BH50" i="2"/>
  <c r="BE50" i="2"/>
  <c r="BH39" i="2"/>
  <c r="BE39" i="2"/>
  <c r="BH34" i="2"/>
  <c r="BE34" i="2"/>
  <c r="BH29" i="2"/>
  <c r="BE29" i="2"/>
  <c r="BH21" i="2"/>
  <c r="BE21" i="2"/>
  <c r="BH20" i="2"/>
  <c r="BE20" i="2"/>
  <c r="BH17" i="2"/>
  <c r="BE17" i="2"/>
  <c r="BH11" i="2"/>
  <c r="BE11" i="2"/>
  <c r="AG182" i="1"/>
  <c r="AW85" i="2"/>
  <c r="AW86" i="2"/>
  <c r="U182" i="1"/>
  <c r="AJ47" i="2"/>
  <c r="AG47" i="2"/>
  <c r="U57" i="2"/>
  <c r="X57" i="2"/>
  <c r="AE88" i="2"/>
  <c r="AE85" i="2"/>
  <c r="W22" i="2"/>
  <c r="M88" i="2"/>
  <c r="G90" i="2"/>
  <c r="R58" i="2"/>
  <c r="AM60" i="2"/>
  <c r="AP60" i="2"/>
  <c r="AV60" i="2"/>
  <c r="AS60" i="2"/>
  <c r="AS57" i="2"/>
  <c r="CA82" i="2"/>
  <c r="CB82" i="2"/>
  <c r="CA81" i="2"/>
  <c r="CB81" i="2"/>
  <c r="U81" i="2"/>
  <c r="X81" i="2"/>
  <c r="AA81" i="2"/>
  <c r="AD81" i="2"/>
  <c r="AG81" i="2"/>
  <c r="AJ81" i="2"/>
  <c r="O82" i="2"/>
  <c r="R82" i="2"/>
  <c r="U82" i="2"/>
  <c r="X82" i="2"/>
  <c r="AA82" i="2"/>
  <c r="AD82" i="2"/>
  <c r="AG82" i="2"/>
  <c r="AJ82" i="2"/>
  <c r="AM82" i="2"/>
  <c r="AP82" i="2"/>
  <c r="AS81" i="2"/>
  <c r="AV81" i="2"/>
  <c r="AY81" i="2"/>
  <c r="BB81" i="2"/>
  <c r="BK81" i="2"/>
  <c r="BN81" i="2"/>
  <c r="BQ81" i="2"/>
  <c r="BT81" i="2"/>
  <c r="AS82" i="2"/>
  <c r="AV82" i="2"/>
  <c r="AY82" i="2"/>
  <c r="BB82" i="2"/>
  <c r="BK82" i="2"/>
  <c r="BN82" i="2"/>
  <c r="BQ82" i="2"/>
  <c r="BT82" i="2"/>
  <c r="BW81" i="2"/>
  <c r="BZ81" i="2"/>
  <c r="BW82" i="2"/>
  <c r="BZ82" i="2"/>
  <c r="BW75" i="2"/>
  <c r="BZ75" i="2"/>
  <c r="BW76" i="2"/>
  <c r="BZ76" i="2"/>
  <c r="BW77" i="2"/>
  <c r="BZ77" i="2"/>
  <c r="BW78" i="2"/>
  <c r="BZ78" i="2"/>
  <c r="BW79" i="2"/>
  <c r="BZ79" i="2"/>
  <c r="BW80" i="2"/>
  <c r="BZ80" i="2"/>
  <c r="BW74" i="2"/>
  <c r="BZ74" i="2"/>
  <c r="BQ79" i="2"/>
  <c r="BT79" i="2"/>
  <c r="BK76" i="2"/>
  <c r="BN76" i="2"/>
  <c r="BQ76" i="2"/>
  <c r="BT76" i="2"/>
  <c r="BK77" i="2"/>
  <c r="BN77" i="2"/>
  <c r="BQ77" i="2"/>
  <c r="BT77" i="2"/>
  <c r="BK78" i="2"/>
  <c r="BN78" i="2"/>
  <c r="BQ78" i="2"/>
  <c r="BT78" i="2"/>
  <c r="BK74" i="2"/>
  <c r="BN74" i="2"/>
  <c r="BQ74" i="2"/>
  <c r="BT74" i="2"/>
  <c r="BK75" i="2"/>
  <c r="BN75" i="2"/>
  <c r="BQ75" i="2"/>
  <c r="BT75" i="2"/>
  <c r="AS78" i="2"/>
  <c r="AV78" i="2"/>
  <c r="AY78" i="2"/>
  <c r="BB78" i="2"/>
  <c r="AM79" i="2"/>
  <c r="AP79" i="2"/>
  <c r="AS79" i="2"/>
  <c r="AV79" i="2"/>
  <c r="AY79" i="2"/>
  <c r="BB79" i="2"/>
  <c r="AM75" i="2"/>
  <c r="AP75" i="2"/>
  <c r="AS75" i="2"/>
  <c r="AV75" i="2"/>
  <c r="AY75" i="2"/>
  <c r="BB75" i="2"/>
  <c r="AM76" i="2"/>
  <c r="AP76" i="2"/>
  <c r="AS76" i="2"/>
  <c r="AV76" i="2"/>
  <c r="AY76" i="2"/>
  <c r="BB76" i="2"/>
  <c r="AM77" i="2"/>
  <c r="AP77" i="2"/>
  <c r="AS77" i="2"/>
  <c r="AV77" i="2"/>
  <c r="AY77" i="2"/>
  <c r="BB77" i="2"/>
  <c r="AG74" i="2"/>
  <c r="AJ74" i="2"/>
  <c r="AM74" i="2"/>
  <c r="AP74" i="2"/>
  <c r="AS74" i="2"/>
  <c r="AV74" i="2"/>
  <c r="AY74" i="2"/>
  <c r="BB74" i="2"/>
  <c r="AG76" i="2"/>
  <c r="AJ76" i="2"/>
  <c r="AA77" i="2"/>
  <c r="AD77" i="2"/>
  <c r="AG77" i="2"/>
  <c r="AJ77" i="2"/>
  <c r="X78" i="2"/>
  <c r="AA78" i="2"/>
  <c r="AD78" i="2"/>
  <c r="AG78" i="2"/>
  <c r="AJ78" i="2"/>
  <c r="X79" i="2"/>
  <c r="AA79" i="2"/>
  <c r="AD79" i="2"/>
  <c r="AG79" i="2"/>
  <c r="AJ79" i="2"/>
  <c r="X76" i="2"/>
  <c r="X74" i="2"/>
  <c r="AA74" i="2"/>
  <c r="AD74" i="2"/>
  <c r="X75" i="2"/>
  <c r="AA75" i="2"/>
  <c r="AD75" i="2"/>
  <c r="U78" i="2"/>
  <c r="U79" i="2"/>
  <c r="U74" i="2"/>
  <c r="U75" i="2"/>
  <c r="U76" i="2"/>
  <c r="O74" i="2"/>
  <c r="R74" i="2"/>
  <c r="O75" i="2"/>
  <c r="R75" i="2"/>
  <c r="O76" i="2"/>
  <c r="R76" i="2"/>
  <c r="O77" i="2"/>
  <c r="R77" i="2"/>
  <c r="O78" i="2"/>
  <c r="R78" i="2"/>
  <c r="O79" i="2"/>
  <c r="R79" i="2"/>
  <c r="BK71" i="2"/>
  <c r="BN71" i="2"/>
  <c r="BQ71" i="2"/>
  <c r="BT71" i="2"/>
  <c r="BW70" i="2"/>
  <c r="BZ70" i="2"/>
  <c r="BW71" i="2"/>
  <c r="BZ71" i="2"/>
  <c r="BW68" i="2"/>
  <c r="BZ68" i="2"/>
  <c r="BW69" i="2"/>
  <c r="BZ69" i="2"/>
  <c r="BK68" i="2"/>
  <c r="BN68" i="2"/>
  <c r="BQ68" i="2"/>
  <c r="BT68" i="2"/>
  <c r="BK69" i="2"/>
  <c r="BN69" i="2"/>
  <c r="BQ69" i="2"/>
  <c r="BT69" i="2"/>
  <c r="BB68" i="2"/>
  <c r="BB69" i="2"/>
  <c r="R68" i="2"/>
  <c r="U68" i="2"/>
  <c r="X68" i="2"/>
  <c r="AA68" i="2"/>
  <c r="AD68" i="2"/>
  <c r="AG68" i="2"/>
  <c r="AJ68" i="2"/>
  <c r="R69" i="2"/>
  <c r="U69" i="2"/>
  <c r="X69" i="2"/>
  <c r="AA69" i="2"/>
  <c r="AD69" i="2"/>
  <c r="AG69" i="2"/>
  <c r="AJ69" i="2"/>
  <c r="I62" i="2"/>
  <c r="L62" i="2"/>
  <c r="I63" i="2"/>
  <c r="L63" i="2"/>
  <c r="I64" i="2"/>
  <c r="L64" i="2"/>
  <c r="R62" i="2"/>
  <c r="R63" i="2"/>
  <c r="AA62" i="2"/>
  <c r="AD62" i="2"/>
  <c r="AG62" i="2"/>
  <c r="AA63" i="2"/>
  <c r="AD63" i="2"/>
  <c r="AG63" i="2"/>
  <c r="AA64" i="2"/>
  <c r="AD64" i="2"/>
  <c r="AG64" i="2"/>
  <c r="AJ62" i="2"/>
  <c r="AM62" i="2"/>
  <c r="AP62" i="2"/>
  <c r="AS62" i="2"/>
  <c r="AV62" i="2"/>
  <c r="AJ63" i="2"/>
  <c r="AM63" i="2"/>
  <c r="AP63" i="2"/>
  <c r="AS63" i="2"/>
  <c r="AV63" i="2"/>
  <c r="AJ64" i="2"/>
  <c r="AM64" i="2"/>
  <c r="AP64" i="2"/>
  <c r="AS64" i="2"/>
  <c r="AV64" i="2"/>
  <c r="AY63" i="2"/>
  <c r="BB63" i="2"/>
  <c r="CA62" i="2"/>
  <c r="CB62" i="2"/>
  <c r="CA63" i="2"/>
  <c r="CB63" i="2"/>
  <c r="BW62" i="2"/>
  <c r="BW63" i="2"/>
  <c r="BW64" i="2"/>
  <c r="BT62" i="2"/>
  <c r="BT63" i="2"/>
  <c r="BQ62" i="2"/>
  <c r="BQ63" i="2"/>
  <c r="BN62" i="2"/>
  <c r="BN63" i="2"/>
  <c r="BK62" i="2"/>
  <c r="BK63" i="2"/>
  <c r="BZ62" i="2"/>
  <c r="BZ63" i="2"/>
  <c r="BB62" i="2"/>
  <c r="AY62" i="2"/>
  <c r="X63" i="2"/>
  <c r="U63" i="2"/>
  <c r="O63" i="2"/>
  <c r="O62" i="2"/>
  <c r="I182" i="1"/>
  <c r="X182" i="1"/>
  <c r="AD182" i="1"/>
  <c r="AD183" i="1"/>
  <c r="AD180" i="1"/>
  <c r="AM182" i="1"/>
  <c r="AG183" i="1"/>
  <c r="AG180" i="1"/>
  <c r="AP182" i="1"/>
  <c r="AP183" i="1"/>
  <c r="AP180" i="1"/>
  <c r="M89" i="2"/>
  <c r="Y89" i="2"/>
  <c r="AK89" i="2"/>
  <c r="AQ89" i="2"/>
  <c r="AW89" i="2"/>
  <c r="BC89" i="2"/>
  <c r="BI89" i="2"/>
  <c r="BO89" i="2"/>
  <c r="BU89" i="2"/>
  <c r="G89" i="2"/>
  <c r="S88" i="2"/>
  <c r="Y88" i="2"/>
  <c r="AK88" i="2"/>
  <c r="AQ88" i="2"/>
  <c r="AW88" i="2"/>
  <c r="BC88" i="2"/>
  <c r="BO88" i="2"/>
  <c r="BU88" i="2"/>
  <c r="G88" i="2"/>
  <c r="M87" i="2"/>
  <c r="S87" i="2"/>
  <c r="Y87" i="2"/>
  <c r="AK87" i="2"/>
  <c r="AQ87" i="2"/>
  <c r="AW87" i="2"/>
  <c r="BC87" i="2"/>
  <c r="BI87" i="2"/>
  <c r="BO87" i="2"/>
  <c r="BU87" i="2"/>
  <c r="G87" i="2"/>
  <c r="M86" i="2"/>
  <c r="S86" i="2"/>
  <c r="Y86" i="2"/>
  <c r="G86" i="2"/>
  <c r="AE86" i="2"/>
  <c r="AK86" i="2"/>
  <c r="AQ86" i="2"/>
  <c r="BC86" i="2"/>
  <c r="BI86" i="2"/>
  <c r="BO86" i="2"/>
  <c r="BU86" i="2"/>
  <c r="G85" i="2"/>
  <c r="M85" i="2"/>
  <c r="S85" i="2"/>
  <c r="Y85" i="2"/>
  <c r="AK85" i="2"/>
  <c r="AQ85" i="2"/>
  <c r="BC85" i="2"/>
  <c r="BI85" i="2"/>
  <c r="BO85" i="2"/>
  <c r="BU85" i="2"/>
  <c r="AP81" i="2"/>
  <c r="AM81" i="2"/>
  <c r="O81" i="2"/>
  <c r="R81" i="2"/>
  <c r="U80" i="2"/>
  <c r="X80" i="2"/>
  <c r="AA80" i="2"/>
  <c r="AD80" i="2"/>
  <c r="AG80" i="2"/>
  <c r="AJ80" i="2"/>
  <c r="AM80" i="2"/>
  <c r="AP80" i="2"/>
  <c r="AS80" i="2"/>
  <c r="AV80" i="2"/>
  <c r="AY80" i="2"/>
  <c r="BB80" i="2"/>
  <c r="BK80" i="2"/>
  <c r="BN80" i="2"/>
  <c r="BQ80" i="2"/>
  <c r="BT80" i="2"/>
  <c r="R80" i="2"/>
  <c r="O80" i="2"/>
  <c r="BK79" i="2"/>
  <c r="BN79" i="2"/>
  <c r="AP78" i="2"/>
  <c r="AM78" i="2"/>
  <c r="X77" i="2"/>
  <c r="U77" i="2"/>
  <c r="AD76" i="2"/>
  <c r="AA76" i="2"/>
  <c r="AJ75" i="2"/>
  <c r="AG75" i="2"/>
  <c r="U73" i="2"/>
  <c r="X73" i="2"/>
  <c r="AA73" i="2"/>
  <c r="AD73" i="2"/>
  <c r="AG73" i="2"/>
  <c r="AJ73" i="2"/>
  <c r="AM73" i="2"/>
  <c r="AP73" i="2"/>
  <c r="AS73" i="2"/>
  <c r="AV73" i="2"/>
  <c r="AY73" i="2"/>
  <c r="BB73" i="2"/>
  <c r="BK73" i="2"/>
  <c r="BN73" i="2"/>
  <c r="BQ73" i="2"/>
  <c r="BT73" i="2"/>
  <c r="BW73" i="2"/>
  <c r="BZ73" i="2"/>
  <c r="O73" i="2"/>
  <c r="R73" i="2"/>
  <c r="U72" i="2"/>
  <c r="X72" i="2"/>
  <c r="AA72" i="2"/>
  <c r="AD72" i="2"/>
  <c r="AG72" i="2"/>
  <c r="AJ72" i="2"/>
  <c r="AM72" i="2"/>
  <c r="AP72" i="2"/>
  <c r="AS72" i="2"/>
  <c r="AV72" i="2"/>
  <c r="AY72" i="2"/>
  <c r="BB72" i="2"/>
  <c r="BK72" i="2"/>
  <c r="BN72" i="2"/>
  <c r="BQ72" i="2"/>
  <c r="BT72" i="2"/>
  <c r="BW72" i="2"/>
  <c r="BZ72" i="2"/>
  <c r="R72" i="2"/>
  <c r="O72" i="2"/>
  <c r="AM71" i="2"/>
  <c r="AP71" i="2"/>
  <c r="AS71" i="2"/>
  <c r="AV71" i="2"/>
  <c r="AY71" i="2"/>
  <c r="BB71" i="2"/>
  <c r="AG71" i="2"/>
  <c r="AJ71" i="2"/>
  <c r="U70" i="2"/>
  <c r="X70" i="2"/>
  <c r="AA70" i="2"/>
  <c r="AD70" i="2"/>
  <c r="AG70" i="2"/>
  <c r="AJ70" i="2"/>
  <c r="AM70" i="2"/>
  <c r="AP70" i="2"/>
  <c r="AS70" i="2"/>
  <c r="AV70" i="2"/>
  <c r="AY70" i="2"/>
  <c r="BB70" i="2"/>
  <c r="BK70" i="2"/>
  <c r="BQ70" i="2"/>
  <c r="BT70" i="2"/>
  <c r="R70" i="2"/>
  <c r="O70" i="2"/>
  <c r="AV69" i="2"/>
  <c r="AS69" i="2"/>
  <c r="AM68" i="2"/>
  <c r="AP68" i="2"/>
  <c r="O66" i="2"/>
  <c r="R66" i="2"/>
  <c r="U66" i="2"/>
  <c r="X66" i="2"/>
  <c r="AA66" i="2"/>
  <c r="AD66" i="2"/>
  <c r="AG66" i="2"/>
  <c r="AJ66" i="2"/>
  <c r="AM66" i="2"/>
  <c r="AP66" i="2"/>
  <c r="AS66" i="2"/>
  <c r="AV66" i="2"/>
  <c r="AY66" i="2"/>
  <c r="BB66" i="2"/>
  <c r="BK66" i="2"/>
  <c r="BN66" i="2"/>
  <c r="BQ66" i="2"/>
  <c r="BT66" i="2"/>
  <c r="BW66" i="2"/>
  <c r="BZ66" i="2"/>
  <c r="O67" i="2"/>
  <c r="R67" i="2"/>
  <c r="U67" i="2"/>
  <c r="X67" i="2"/>
  <c r="AA67" i="2"/>
  <c r="AD67" i="2"/>
  <c r="AG67" i="2"/>
  <c r="AJ67" i="2"/>
  <c r="AM67" i="2"/>
  <c r="AP67" i="2"/>
  <c r="AS67" i="2"/>
  <c r="AV67" i="2"/>
  <c r="AY67" i="2"/>
  <c r="BB67" i="2"/>
  <c r="BK67" i="2"/>
  <c r="BN67" i="2"/>
  <c r="BQ67" i="2"/>
  <c r="BT67" i="2"/>
  <c r="BW67" i="2"/>
  <c r="BZ67" i="2"/>
  <c r="I67" i="2"/>
  <c r="L67" i="2"/>
  <c r="L66" i="2"/>
  <c r="I66" i="2"/>
  <c r="U65" i="2"/>
  <c r="X65" i="2"/>
  <c r="AA65" i="2"/>
  <c r="AD65" i="2"/>
  <c r="AG65" i="2"/>
  <c r="AJ65" i="2"/>
  <c r="AM65" i="2"/>
  <c r="AP65" i="2"/>
  <c r="AS65" i="2"/>
  <c r="AV65" i="2"/>
  <c r="AY65" i="2"/>
  <c r="BB65" i="2"/>
  <c r="BK65" i="2"/>
  <c r="BN65" i="2"/>
  <c r="BQ65" i="2"/>
  <c r="BT65" i="2"/>
  <c r="BW65" i="2"/>
  <c r="BZ65" i="2"/>
  <c r="R65" i="2"/>
  <c r="O65" i="2"/>
  <c r="X64" i="2"/>
  <c r="U64" i="2"/>
  <c r="X62" i="2"/>
  <c r="U62" i="2"/>
  <c r="BB61" i="2"/>
  <c r="AY61" i="2"/>
  <c r="AD59" i="2"/>
  <c r="AA59" i="2"/>
  <c r="O58" i="2"/>
  <c r="AP57" i="2"/>
  <c r="AM57" i="2"/>
  <c r="BN56" i="2"/>
  <c r="BK56" i="2"/>
  <c r="BB56" i="2"/>
  <c r="AY56" i="2"/>
  <c r="AA56" i="2"/>
  <c r="AD56" i="2"/>
  <c r="AG56" i="2"/>
  <c r="AJ56" i="2"/>
  <c r="U56" i="2"/>
  <c r="X56" i="2"/>
  <c r="AA55" i="2"/>
  <c r="AD55" i="2"/>
  <c r="AG55" i="2"/>
  <c r="AJ55" i="2"/>
  <c r="AM55" i="2"/>
  <c r="AP55" i="2"/>
  <c r="AS55" i="2"/>
  <c r="AV55" i="2"/>
  <c r="AY55" i="2"/>
  <c r="BB55" i="2"/>
  <c r="BK55" i="2"/>
  <c r="BN55" i="2"/>
  <c r="BQ55" i="2"/>
  <c r="BT55" i="2"/>
  <c r="U55" i="2"/>
  <c r="X55" i="2"/>
  <c r="U54" i="2"/>
  <c r="X54" i="2"/>
  <c r="AA54" i="2"/>
  <c r="AD54" i="2"/>
  <c r="AG54" i="2"/>
  <c r="AJ54" i="2"/>
  <c r="AM54" i="2"/>
  <c r="AP54" i="2"/>
  <c r="AS54" i="2"/>
  <c r="AV54" i="2"/>
  <c r="AY54" i="2"/>
  <c r="BB54" i="2"/>
  <c r="BK54" i="2"/>
  <c r="BN54" i="2"/>
  <c r="BQ54" i="2"/>
  <c r="BT54" i="2"/>
  <c r="BW54" i="2"/>
  <c r="BZ54" i="2"/>
  <c r="BB53" i="2"/>
  <c r="AY53" i="2"/>
  <c r="AG52" i="2"/>
  <c r="U51" i="2"/>
  <c r="AA50" i="2"/>
  <c r="AD48" i="2"/>
  <c r="AA48" i="2"/>
  <c r="BB46" i="2"/>
  <c r="AY46" i="2"/>
  <c r="AD45" i="2"/>
  <c r="AA45" i="2"/>
  <c r="X44" i="2"/>
  <c r="U44" i="2"/>
  <c r="X43" i="2"/>
  <c r="U43" i="2"/>
  <c r="AP42" i="2"/>
  <c r="AM42" i="2"/>
  <c r="BN41" i="2"/>
  <c r="BK41" i="2"/>
  <c r="AD41" i="2"/>
  <c r="AA41" i="2"/>
  <c r="AJ40" i="2"/>
  <c r="AG40" i="2"/>
  <c r="O39" i="2"/>
  <c r="R39" i="2"/>
  <c r="BN38" i="2"/>
  <c r="BK38" i="2"/>
  <c r="R38" i="2"/>
  <c r="O38" i="2"/>
  <c r="AG37" i="2"/>
  <c r="AJ37" i="2"/>
  <c r="AM37" i="2"/>
  <c r="AP37" i="2"/>
  <c r="AD37" i="2"/>
  <c r="AA37" i="2"/>
  <c r="X37" i="2"/>
  <c r="U37" i="2"/>
  <c r="S89" i="2"/>
  <c r="X36" i="2"/>
  <c r="U36" i="2"/>
  <c r="BB35" i="2"/>
  <c r="AY35" i="2"/>
  <c r="AD35" i="2"/>
  <c r="AA35" i="2"/>
  <c r="X33" i="2"/>
  <c r="U33" i="2"/>
  <c r="AV32" i="2"/>
  <c r="AS32" i="2"/>
  <c r="AV31" i="2"/>
  <c r="AS31" i="2"/>
  <c r="AP30" i="2"/>
  <c r="AM30" i="2"/>
  <c r="X30" i="2"/>
  <c r="U30" i="2"/>
  <c r="BB29" i="2"/>
  <c r="AY29" i="2"/>
  <c r="AJ29" i="2"/>
  <c r="AG29" i="2"/>
  <c r="AD28" i="2"/>
  <c r="AA28" i="2"/>
  <c r="AJ27" i="2"/>
  <c r="AG27" i="2"/>
  <c r="AV26" i="2"/>
  <c r="AS26" i="2"/>
  <c r="X25" i="2"/>
  <c r="U25" i="2"/>
  <c r="AD24" i="2"/>
  <c r="AA24" i="2"/>
  <c r="AH23" i="2"/>
  <c r="AE89" i="2"/>
  <c r="AG23" i="2"/>
  <c r="BB22" i="2"/>
  <c r="AY22" i="2"/>
  <c r="BK21" i="2"/>
  <c r="BN21" i="2"/>
  <c r="BQ21" i="2"/>
  <c r="BT21" i="2"/>
  <c r="BW21" i="2"/>
  <c r="BZ21" i="2"/>
  <c r="BB21" i="2"/>
  <c r="AY21" i="2"/>
  <c r="X21" i="2"/>
  <c r="U21" i="2"/>
  <c r="R21" i="2"/>
  <c r="O21" i="2"/>
  <c r="L21" i="2"/>
  <c r="I21" i="2"/>
  <c r="X20" i="2"/>
  <c r="U20" i="2"/>
  <c r="O20" i="2"/>
  <c r="R20" i="2"/>
  <c r="R19" i="2"/>
  <c r="O19" i="2"/>
  <c r="BN18" i="2"/>
  <c r="BK18" i="2"/>
  <c r="U17" i="2"/>
  <c r="X17" i="2"/>
  <c r="X16" i="2"/>
  <c r="U16" i="2"/>
  <c r="BK15" i="2"/>
  <c r="BN15" i="2"/>
  <c r="AV15" i="2"/>
  <c r="AS15" i="2"/>
  <c r="BK14" i="2"/>
  <c r="BN14" i="2"/>
  <c r="AV14" i="2"/>
  <c r="AS14" i="2"/>
  <c r="BN13" i="2"/>
  <c r="BK13" i="2"/>
  <c r="BB12" i="2"/>
  <c r="AY12" i="2"/>
  <c r="CA12" i="2"/>
  <c r="CB12" i="2"/>
  <c r="CA13" i="2"/>
  <c r="CB13" i="2"/>
  <c r="CA14" i="2"/>
  <c r="CB14" i="2"/>
  <c r="CA15" i="2"/>
  <c r="CB15" i="2"/>
  <c r="CA16" i="2"/>
  <c r="CB16" i="2"/>
  <c r="CA17" i="2"/>
  <c r="CB17" i="2"/>
  <c r="CA18" i="2"/>
  <c r="CB18" i="2"/>
  <c r="CA19" i="2"/>
  <c r="CB19" i="2"/>
  <c r="CA20" i="2"/>
  <c r="CB20" i="2"/>
  <c r="CA21" i="2"/>
  <c r="CB21" i="2"/>
  <c r="CA22" i="2"/>
  <c r="CB22" i="2"/>
  <c r="CA23" i="2"/>
  <c r="CB23" i="2"/>
  <c r="CA24" i="2"/>
  <c r="CB24" i="2"/>
  <c r="CA25" i="2"/>
  <c r="CB25" i="2"/>
  <c r="CA26" i="2"/>
  <c r="CB26" i="2"/>
  <c r="CA27" i="2"/>
  <c r="CB27" i="2"/>
  <c r="CA28" i="2"/>
  <c r="CB28" i="2"/>
  <c r="CA29" i="2"/>
  <c r="CB29" i="2"/>
  <c r="CA30" i="2"/>
  <c r="CB30" i="2"/>
  <c r="CA31" i="2"/>
  <c r="CB31" i="2"/>
  <c r="CA32" i="2"/>
  <c r="CB32" i="2"/>
  <c r="CA33" i="2"/>
  <c r="CB33" i="2"/>
  <c r="CA34" i="2"/>
  <c r="CB34" i="2"/>
  <c r="CA35" i="2"/>
  <c r="CB35" i="2"/>
  <c r="CA36" i="2"/>
  <c r="CB36" i="2"/>
  <c r="CA37" i="2"/>
  <c r="CB37" i="2"/>
  <c r="CA38" i="2"/>
  <c r="CB38" i="2"/>
  <c r="CA39" i="2"/>
  <c r="CB39" i="2"/>
  <c r="CA40" i="2"/>
  <c r="CB40" i="2"/>
  <c r="CA41" i="2"/>
  <c r="CB41" i="2"/>
  <c r="CA42" i="2"/>
  <c r="CB42" i="2"/>
  <c r="CA43" i="2"/>
  <c r="CB43" i="2"/>
  <c r="CA44" i="2"/>
  <c r="CB44" i="2"/>
  <c r="CA45" i="2"/>
  <c r="CB45" i="2"/>
  <c r="CA46" i="2"/>
  <c r="CB46" i="2"/>
  <c r="CA48" i="2"/>
  <c r="CB48" i="2"/>
  <c r="CA49" i="2"/>
  <c r="CB49" i="2"/>
  <c r="CA50" i="2"/>
  <c r="CB50" i="2"/>
  <c r="CA51" i="2"/>
  <c r="CB51" i="2"/>
  <c r="CA52" i="2"/>
  <c r="CB52" i="2"/>
  <c r="CA53" i="2"/>
  <c r="CB53" i="2"/>
  <c r="CA54" i="2"/>
  <c r="CB54" i="2"/>
  <c r="CA55" i="2"/>
  <c r="CB55" i="2"/>
  <c r="CA56" i="2"/>
  <c r="CB56" i="2"/>
  <c r="CA57" i="2"/>
  <c r="CB57" i="2"/>
  <c r="CA58" i="2"/>
  <c r="CB58" i="2"/>
  <c r="CA59" i="2"/>
  <c r="CB59" i="2"/>
  <c r="CA60" i="2"/>
  <c r="CB60" i="2"/>
  <c r="CA61" i="2"/>
  <c r="CB61" i="2"/>
  <c r="CA64" i="2"/>
  <c r="CB64" i="2"/>
  <c r="CA65" i="2"/>
  <c r="CB65" i="2"/>
  <c r="CA66" i="2"/>
  <c r="CB66" i="2"/>
  <c r="CA67" i="2"/>
  <c r="CB67" i="2"/>
  <c r="CA68" i="2"/>
  <c r="CB68" i="2"/>
  <c r="CA69" i="2"/>
  <c r="CB69" i="2"/>
  <c r="CA70" i="2"/>
  <c r="CA71" i="2"/>
  <c r="CB71" i="2"/>
  <c r="CA72" i="2"/>
  <c r="CB72" i="2"/>
  <c r="CA73" i="2"/>
  <c r="CB73" i="2"/>
  <c r="CA74" i="2"/>
  <c r="CB74" i="2"/>
  <c r="CA75" i="2"/>
  <c r="CB75" i="2"/>
  <c r="CA76" i="2"/>
  <c r="CB76" i="2"/>
  <c r="CA77" i="2"/>
  <c r="CB77" i="2"/>
  <c r="CA78" i="2"/>
  <c r="CB78" i="2"/>
  <c r="CA79" i="2"/>
  <c r="CB79" i="2"/>
  <c r="CA80" i="2"/>
  <c r="CB80" i="2"/>
  <c r="U22" i="2"/>
  <c r="X22" i="2"/>
  <c r="AA26" i="2"/>
  <c r="AD26" i="2"/>
  <c r="AM29" i="2"/>
  <c r="AP29" i="2"/>
  <c r="BK29" i="2"/>
  <c r="BN29" i="2"/>
  <c r="BQ29" i="2"/>
  <c r="BT29" i="2"/>
  <c r="BW29" i="2"/>
  <c r="BZ29" i="2"/>
  <c r="U47" i="2"/>
  <c r="X47" i="2"/>
  <c r="BW49" i="2"/>
  <c r="BZ49" i="2"/>
  <c r="I50" i="2"/>
  <c r="L50" i="2"/>
  <c r="O50" i="2"/>
  <c r="R50" i="2"/>
  <c r="U50" i="2"/>
  <c r="X50" i="2"/>
  <c r="AD50" i="2"/>
  <c r="AJ50" i="2"/>
  <c r="AM50" i="2"/>
  <c r="AP50" i="2"/>
  <c r="AS50" i="2"/>
  <c r="AV50" i="2"/>
  <c r="AY50" i="2"/>
  <c r="BB50" i="2"/>
  <c r="BK50" i="2"/>
  <c r="BN50" i="2"/>
  <c r="BQ50" i="2"/>
  <c r="BT50" i="2"/>
  <c r="BW50" i="2"/>
  <c r="BZ50" i="2"/>
  <c r="I51" i="2"/>
  <c r="L51" i="2"/>
  <c r="O51" i="2"/>
  <c r="R51" i="2"/>
  <c r="X51" i="2"/>
  <c r="AA51" i="2"/>
  <c r="AD51" i="2"/>
  <c r="AJ51" i="2"/>
  <c r="AM51" i="2"/>
  <c r="AP51" i="2"/>
  <c r="AS51" i="2"/>
  <c r="AV51" i="2"/>
  <c r="AY51" i="2"/>
  <c r="BB51" i="2"/>
  <c r="BK51" i="2"/>
  <c r="BN51" i="2"/>
  <c r="BQ51" i="2"/>
  <c r="BT51" i="2"/>
  <c r="BW51" i="2"/>
  <c r="BZ51" i="2"/>
  <c r="I52" i="2"/>
  <c r="L52" i="2"/>
  <c r="O52" i="2"/>
  <c r="R52" i="2"/>
  <c r="U52" i="2"/>
  <c r="X52" i="2"/>
  <c r="AA52" i="2"/>
  <c r="AD52" i="2"/>
  <c r="AJ52" i="2"/>
  <c r="AM52" i="2"/>
  <c r="AP52" i="2"/>
  <c r="AS52" i="2"/>
  <c r="AV52" i="2"/>
  <c r="AY52" i="2"/>
  <c r="BB52" i="2"/>
  <c r="BK52" i="2"/>
  <c r="BN52" i="2"/>
  <c r="BQ52" i="2"/>
  <c r="BT52" i="2"/>
  <c r="BW52" i="2"/>
  <c r="BZ52" i="2"/>
  <c r="I53" i="2"/>
  <c r="L53" i="2"/>
  <c r="O53" i="2"/>
  <c r="R53" i="2"/>
  <c r="U53" i="2"/>
  <c r="X53" i="2"/>
  <c r="AA53" i="2"/>
  <c r="AD53" i="2"/>
  <c r="AG53" i="2"/>
  <c r="AJ53" i="2"/>
  <c r="AM53" i="2"/>
  <c r="AP53" i="2"/>
  <c r="AS53" i="2"/>
  <c r="AV53" i="2"/>
  <c r="BK53" i="2"/>
  <c r="BN53" i="2"/>
  <c r="BQ53" i="2"/>
  <c r="BT53" i="2"/>
  <c r="BW53" i="2"/>
  <c r="BZ53" i="2"/>
  <c r="I54" i="2"/>
  <c r="L54" i="2"/>
  <c r="O54" i="2"/>
  <c r="R54" i="2"/>
  <c r="I55" i="2"/>
  <c r="L55" i="2"/>
  <c r="O55" i="2"/>
  <c r="R55" i="2"/>
  <c r="BW55" i="2"/>
  <c r="BZ55" i="2"/>
  <c r="I56" i="2"/>
  <c r="L56" i="2"/>
  <c r="O56" i="2"/>
  <c r="R56" i="2"/>
  <c r="AM56" i="2"/>
  <c r="AP56" i="2"/>
  <c r="AS56" i="2"/>
  <c r="AV56" i="2"/>
  <c r="BQ56" i="2"/>
  <c r="BT56" i="2"/>
  <c r="BW56" i="2"/>
  <c r="BZ56" i="2"/>
  <c r="I57" i="2"/>
  <c r="L57" i="2"/>
  <c r="O57" i="2"/>
  <c r="R57" i="2"/>
  <c r="AA57" i="2"/>
  <c r="AD57" i="2"/>
  <c r="AG57" i="2"/>
  <c r="AJ57" i="2"/>
  <c r="AV57" i="2"/>
  <c r="AY57" i="2"/>
  <c r="BB57" i="2"/>
  <c r="BK57" i="2"/>
  <c r="BN57" i="2"/>
  <c r="BQ57" i="2"/>
  <c r="BT57" i="2"/>
  <c r="BW57" i="2"/>
  <c r="BZ57" i="2"/>
  <c r="I58" i="2"/>
  <c r="L58" i="2"/>
  <c r="U58" i="2"/>
  <c r="X58" i="2"/>
  <c r="AA58" i="2"/>
  <c r="AD58" i="2"/>
  <c r="AG58" i="2"/>
  <c r="AJ58" i="2"/>
  <c r="AM58" i="2"/>
  <c r="AP58" i="2"/>
  <c r="AS58" i="2"/>
  <c r="AV58" i="2"/>
  <c r="AY58" i="2"/>
  <c r="BB58" i="2"/>
  <c r="BK58" i="2"/>
  <c r="BN58" i="2"/>
  <c r="BQ58" i="2"/>
  <c r="BT58" i="2"/>
  <c r="BW58" i="2"/>
  <c r="BZ58" i="2"/>
  <c r="I59" i="2"/>
  <c r="L59" i="2"/>
  <c r="O59" i="2"/>
  <c r="R59" i="2"/>
  <c r="U59" i="2"/>
  <c r="X59" i="2"/>
  <c r="AG59" i="2"/>
  <c r="AJ59" i="2"/>
  <c r="AM59" i="2"/>
  <c r="AP59" i="2"/>
  <c r="AS59" i="2"/>
  <c r="AV59" i="2"/>
  <c r="AY59" i="2"/>
  <c r="BB59" i="2"/>
  <c r="BK59" i="2"/>
  <c r="BN59" i="2"/>
  <c r="BQ59" i="2"/>
  <c r="BT59" i="2"/>
  <c r="BW59" i="2"/>
  <c r="BZ59" i="2"/>
  <c r="I60" i="2"/>
  <c r="L60" i="2"/>
  <c r="O60" i="2"/>
  <c r="R60" i="2"/>
  <c r="U60" i="2"/>
  <c r="X60" i="2"/>
  <c r="AA60" i="2"/>
  <c r="AD60" i="2"/>
  <c r="AG60" i="2"/>
  <c r="AJ60" i="2"/>
  <c r="AY60" i="2"/>
  <c r="BB60" i="2"/>
  <c r="BK60" i="2"/>
  <c r="BN60" i="2"/>
  <c r="BQ60" i="2"/>
  <c r="BT60" i="2"/>
  <c r="BW60" i="2"/>
  <c r="BZ60" i="2"/>
  <c r="I61" i="2"/>
  <c r="L61" i="2"/>
  <c r="O61" i="2"/>
  <c r="R61" i="2"/>
  <c r="U61" i="2"/>
  <c r="X61" i="2"/>
  <c r="AA61" i="2"/>
  <c r="AD61" i="2"/>
  <c r="AG61" i="2"/>
  <c r="AJ61" i="2"/>
  <c r="AM61" i="2"/>
  <c r="AP61" i="2"/>
  <c r="AS61" i="2"/>
  <c r="AV61" i="2"/>
  <c r="BK61" i="2"/>
  <c r="BN61" i="2"/>
  <c r="BQ61" i="2"/>
  <c r="BT61" i="2"/>
  <c r="BW61" i="2"/>
  <c r="BZ61" i="2"/>
  <c r="O64" i="2"/>
  <c r="R64" i="2"/>
  <c r="AY64" i="2"/>
  <c r="BB64" i="2"/>
  <c r="BK64" i="2"/>
  <c r="BN64" i="2"/>
  <c r="BQ64" i="2"/>
  <c r="BT64" i="2"/>
  <c r="BZ64" i="2"/>
  <c r="I65" i="2"/>
  <c r="L65" i="2"/>
  <c r="I68" i="2"/>
  <c r="L68" i="2"/>
  <c r="O68" i="2"/>
  <c r="AS68" i="2"/>
  <c r="AV68" i="2"/>
  <c r="AY68" i="2"/>
  <c r="I69" i="2"/>
  <c r="L69" i="2"/>
  <c r="O69" i="2"/>
  <c r="AM69" i="2"/>
  <c r="AP69" i="2"/>
  <c r="AY69" i="2"/>
  <c r="I70" i="2"/>
  <c r="L70" i="2"/>
  <c r="I71" i="2"/>
  <c r="L71" i="2"/>
  <c r="O71" i="2"/>
  <c r="R71" i="2"/>
  <c r="U71" i="2"/>
  <c r="X71" i="2"/>
  <c r="AA71" i="2"/>
  <c r="AD71" i="2"/>
  <c r="I72" i="2"/>
  <c r="L72" i="2"/>
  <c r="I73" i="2"/>
  <c r="L73" i="2"/>
  <c r="I74" i="2"/>
  <c r="L74" i="2"/>
  <c r="I75" i="2"/>
  <c r="L75" i="2"/>
  <c r="I76" i="2"/>
  <c r="L76" i="2"/>
  <c r="I77" i="2"/>
  <c r="L77" i="2"/>
  <c r="I78" i="2"/>
  <c r="L78" i="2"/>
  <c r="I79" i="2"/>
  <c r="L79" i="2"/>
  <c r="I80" i="2"/>
  <c r="L80" i="2"/>
  <c r="I82" i="2"/>
  <c r="L82" i="2"/>
  <c r="I185" i="1"/>
  <c r="I184" i="1"/>
  <c r="I181" i="1"/>
  <c r="I183" i="1"/>
  <c r="I180" i="1"/>
  <c r="L185" i="1"/>
  <c r="O185" i="1"/>
  <c r="R185" i="1"/>
  <c r="U185" i="1"/>
  <c r="X185" i="1"/>
  <c r="AA185" i="1"/>
  <c r="AD185" i="1"/>
  <c r="AG185" i="1"/>
  <c r="AJ185" i="1"/>
  <c r="AM185" i="1"/>
  <c r="AP185" i="1"/>
  <c r="L184" i="1"/>
  <c r="L181" i="1"/>
  <c r="O184" i="1"/>
  <c r="O181" i="1"/>
  <c r="R184" i="1"/>
  <c r="U184" i="1"/>
  <c r="X184" i="1"/>
  <c r="AA184" i="1"/>
  <c r="AD184" i="1"/>
  <c r="AG184" i="1"/>
  <c r="AJ184" i="1"/>
  <c r="AM184" i="1"/>
  <c r="AP184" i="1"/>
  <c r="AA181" i="1"/>
  <c r="AG181" i="1"/>
  <c r="AJ181" i="1"/>
  <c r="AM181" i="1"/>
  <c r="AP181" i="1"/>
  <c r="L183" i="1"/>
  <c r="L182" i="1"/>
  <c r="L180" i="1"/>
  <c r="O183" i="1"/>
  <c r="O182" i="1"/>
  <c r="O180" i="1"/>
  <c r="R183" i="1"/>
  <c r="R182" i="1"/>
  <c r="R180" i="1"/>
  <c r="U183" i="1"/>
  <c r="X183" i="1"/>
  <c r="AA183" i="1"/>
  <c r="AJ183" i="1"/>
  <c r="AM183" i="1"/>
  <c r="AA182" i="1"/>
  <c r="AJ182" i="1"/>
  <c r="AA180" i="1"/>
  <c r="AJ180" i="1"/>
  <c r="R181" i="1"/>
  <c r="U181" i="1"/>
  <c r="X181" i="1"/>
  <c r="AD181" i="1"/>
  <c r="AM180" i="1"/>
  <c r="U180" i="1"/>
  <c r="X180" i="1"/>
  <c r="L179" i="1"/>
  <c r="O179" i="1"/>
  <c r="R179" i="1"/>
  <c r="U179" i="1"/>
  <c r="X179" i="1"/>
  <c r="AA179" i="1"/>
  <c r="AD179" i="1"/>
  <c r="AG179" i="1"/>
  <c r="AJ179" i="1"/>
  <c r="AM179" i="1"/>
  <c r="AP179" i="1"/>
  <c r="CA11" i="2"/>
  <c r="CB11" i="2"/>
  <c r="M90" i="2"/>
  <c r="S90" i="2"/>
  <c r="Y90" i="2"/>
  <c r="AK90" i="2"/>
  <c r="AQ90" i="2"/>
  <c r="AW90" i="2"/>
  <c r="BC90" i="2"/>
  <c r="BI90" i="2"/>
  <c r="BO90" i="2"/>
  <c r="BU90" i="2"/>
  <c r="Q20" i="3"/>
  <c r="Q22" i="3"/>
  <c r="R20" i="3"/>
  <c r="Q24" i="3"/>
  <c r="Q26" i="3"/>
  <c r="Q28" i="3"/>
  <c r="Q30" i="3"/>
  <c r="Q32" i="3"/>
  <c r="Q34" i="3"/>
  <c r="Q36" i="3"/>
  <c r="Q38" i="3"/>
  <c r="Q40" i="3"/>
  <c r="R24" i="3"/>
  <c r="Q44" i="3"/>
  <c r="Q46" i="3"/>
  <c r="R44" i="3"/>
  <c r="E54" i="3"/>
  <c r="F54" i="3"/>
  <c r="G54" i="3"/>
  <c r="H54" i="3"/>
  <c r="I54" i="3"/>
  <c r="J54" i="3"/>
  <c r="K54" i="3"/>
  <c r="L54" i="3"/>
  <c r="M54" i="3"/>
  <c r="N54" i="3"/>
  <c r="O54" i="3"/>
  <c r="P54" i="3"/>
  <c r="E55" i="3"/>
  <c r="F55" i="3"/>
  <c r="E56" i="3"/>
  <c r="F56" i="3"/>
  <c r="F57" i="3"/>
  <c r="F97" i="3"/>
  <c r="E57" i="3"/>
  <c r="E97" i="3"/>
  <c r="F96" i="3"/>
  <c r="I56" i="3"/>
  <c r="I96" i="3"/>
  <c r="I57" i="3"/>
  <c r="I97" i="3"/>
  <c r="K56" i="3"/>
  <c r="K57" i="3"/>
  <c r="K97" i="3"/>
  <c r="G57" i="3"/>
  <c r="G97" i="3"/>
  <c r="H57" i="3"/>
  <c r="H97" i="3"/>
  <c r="J57" i="3"/>
  <c r="J97" i="3"/>
  <c r="E82" i="3"/>
  <c r="F82" i="3"/>
  <c r="G82" i="3"/>
  <c r="H82" i="3"/>
  <c r="I82" i="3"/>
  <c r="J82" i="3"/>
  <c r="K82" i="3"/>
  <c r="L82" i="3"/>
  <c r="M82" i="3"/>
  <c r="N82" i="3"/>
  <c r="O82" i="3"/>
  <c r="P82" i="3"/>
  <c r="E86" i="3"/>
  <c r="F86" i="3"/>
  <c r="G86" i="3"/>
  <c r="H86" i="3"/>
  <c r="I86" i="3"/>
  <c r="J86" i="3"/>
  <c r="K86" i="3"/>
  <c r="L86" i="3"/>
  <c r="M86" i="3"/>
  <c r="N86" i="3"/>
  <c r="O86" i="3"/>
  <c r="P86" i="3"/>
  <c r="E92" i="3"/>
  <c r="F92" i="3"/>
  <c r="G92" i="3"/>
  <c r="H92" i="3"/>
  <c r="I92" i="3"/>
  <c r="J92" i="3"/>
  <c r="K92" i="3"/>
  <c r="L92" i="3"/>
  <c r="M92" i="3"/>
  <c r="N92" i="3"/>
  <c r="O92" i="3"/>
  <c r="P92" i="3"/>
  <c r="G96" i="3"/>
  <c r="H96" i="3"/>
  <c r="J96" i="3"/>
  <c r="L56" i="3"/>
  <c r="L96" i="3"/>
  <c r="K96" i="3"/>
  <c r="E96" i="3"/>
  <c r="M56" i="3"/>
  <c r="M57" i="3"/>
  <c r="M97" i="3"/>
  <c r="L57" i="3"/>
  <c r="L97" i="3"/>
  <c r="AJ23" i="2"/>
  <c r="AE90" i="2"/>
  <c r="CB47" i="2"/>
  <c r="CA47" i="2"/>
  <c r="AE87" i="2"/>
  <c r="M96" i="3"/>
  <c r="N56" i="3"/>
  <c r="N96" i="3"/>
  <c r="N57" i="3"/>
  <c r="N97" i="3"/>
  <c r="O56" i="3"/>
  <c r="O96" i="3"/>
  <c r="P56" i="3"/>
  <c r="O57" i="3"/>
  <c r="O97" i="3"/>
  <c r="Q57" i="3"/>
  <c r="P96" i="3"/>
  <c r="P57" i="3"/>
  <c r="P97" i="3"/>
  <c r="AJ186" i="1" l="1"/>
  <c r="X187" i="1"/>
  <c r="L187" i="1"/>
  <c r="I187" i="1"/>
  <c r="AG186" i="1"/>
  <c r="X186" i="1"/>
  <c r="AJ187" i="1"/>
  <c r="AA187" i="1"/>
  <c r="I186" i="1"/>
  <c r="U187" i="1"/>
  <c r="AA186" i="1"/>
  <c r="AD186" i="1"/>
  <c r="AD187" i="1"/>
  <c r="O187" i="1"/>
  <c r="I188" i="1"/>
  <c r="BI88" i="2"/>
  <c r="CA88" i="2" s="1"/>
  <c r="CB70" i="2"/>
  <c r="CA86" i="2"/>
  <c r="CA89" i="2"/>
  <c r="CA85" i="2"/>
  <c r="AD188" i="1"/>
  <c r="U186" i="1"/>
  <c r="AG187" i="1"/>
  <c r="AM187" i="1"/>
  <c r="O186" i="1"/>
  <c r="O188" i="1"/>
  <c r="H183" i="1"/>
  <c r="X188" i="1"/>
  <c r="AP187" i="1"/>
  <c r="H180" i="1"/>
  <c r="AJ188" i="1"/>
  <c r="H185" i="1"/>
  <c r="AG188" i="1"/>
  <c r="L188" i="1"/>
  <c r="H179" i="1"/>
  <c r="U188" i="1"/>
  <c r="AP188" i="1"/>
  <c r="AM188" i="1"/>
  <c r="H181" i="1"/>
  <c r="AA188" i="1"/>
  <c r="AM186" i="1"/>
  <c r="H184" i="1"/>
  <c r="L186" i="1"/>
  <c r="R186" i="1"/>
  <c r="AP186" i="1"/>
  <c r="R187" i="1"/>
  <c r="R188" i="1"/>
  <c r="H178" i="1"/>
  <c r="BJ180" i="1" l="1"/>
  <c r="CA87" i="2"/>
  <c r="G91" i="2"/>
  <c r="M91" i="2"/>
  <c r="CA90" i="2"/>
  <c r="H187" i="1"/>
  <c r="H186" i="1"/>
  <c r="H1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tc={AE9F98AE-2F1D-473C-826D-76CED70DEA50}</author>
    <author>John Mario Pena Gutierrez</author>
    <author>Rosa Helena Hernandez</author>
  </authors>
  <commentList>
    <comment ref="L23" authorId="0" shapeId="0" xr:uid="{AE9F98AE-2F1D-473C-826D-76CED70DEA5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SST
</t>
      </text>
    </comment>
    <comment ref="I63" authorId="1" shapeId="0" xr:uid="{A0373A7C-F555-4D72-9690-7A5E377C1525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envío de correos</t>
        </r>
      </text>
    </comment>
    <comment ref="L63" authorId="1" shapeId="0" xr:uid="{95670BEE-5307-45E9-92B0-0324D9FE84FB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O63" authorId="1" shapeId="0" xr:uid="{A641122A-8DD5-4089-8CA8-7F5D78EE9BCC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R63" authorId="1" shapeId="0" xr:uid="{99EBC96D-445F-43D2-AB6E-612459D1AF5C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U63" authorId="1" shapeId="0" xr:uid="{A3A37898-9278-4C87-96C4-368975E31861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X63" authorId="1" shapeId="0" xr:uid="{23AC36AA-C05E-4CF9-9A86-7E9558B09404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AA63" authorId="1" shapeId="0" xr:uid="{A025B7C9-B6AA-4B21-AAF8-DD20E085C6F2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AD63" authorId="1" shapeId="0" xr:uid="{5757A125-4FBE-4405-B1AC-541FC174ACB7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AG63" authorId="1" shapeId="0" xr:uid="{7BB8E115-DFA7-4413-8974-931EC749F5EE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AJ63" authorId="1" shapeId="0" xr:uid="{532A73EC-F266-4E5C-B8C5-27380660E1D5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AM63" authorId="1" shapeId="0" xr:uid="{13365DF2-FD19-43BF-8805-9019F89AD4A7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AP63" authorId="1" shapeId="0" xr:uid="{0B268197-4B5E-40B3-99AB-05842CACEFFB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PIC, Bienestar, Aseo y Cafeteria, Vigilancia, y/o Proveedor Mantenimiento instalaciones, entre otros.</t>
        </r>
      </text>
    </comment>
    <comment ref="X68" authorId="2" shapeId="0" xr:uid="{EEBCAB66-D0ED-4193-BF6B-198840D314F6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Revisión con Yicel para ralizarlo con Cafam cocinando co n los niños
</t>
        </r>
      </text>
    </comment>
    <comment ref="L81" authorId="1" shapeId="0" xr:uid="{E468BDA0-4924-4181-AEE1-8FDF4D4CCE3C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Revisión Programa de Seg Industrial - SBC</t>
        </r>
      </text>
    </comment>
    <comment ref="O81" authorId="2" shapeId="0" xr:uid="{36068F7A-288B-4256-B003-62ABE0987080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Actividad Lúdica </t>
        </r>
      </text>
    </comment>
    <comment ref="R81" authorId="2" shapeId="0" xr:uid="{CE90B84E-7DF8-4DD8-A0A9-BBDE194D3311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Enviar video y forms para misionales sobre SBC</t>
        </r>
      </text>
    </comment>
    <comment ref="U81" authorId="2" shapeId="0" xr:uid="{4517EE33-55E5-4192-9BCD-4DC970F9FF53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directivos y coordinadores SBC - CULTURA DE SEGURIDAD- CAFAM
</t>
        </r>
      </text>
    </comment>
    <comment ref="L90" authorId="2" shapeId="0" xr:uid="{E10196C3-40A4-497A-BD4C-8E2BF542BBD2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Actualización </t>
        </r>
      </text>
    </comment>
    <comment ref="L106" authorId="1" shapeId="0" xr:uid="{C0D544CC-B951-4BA1-B6D7-D7B5D5E58878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solicitar mediciones de ventilación para Abril</t>
        </r>
      </text>
    </comment>
    <comment ref="AG106" authorId="1" shapeId="0" xr:uid="{5E663F58-E31F-4317-9678-4A8C8191B8AF}">
      <text>
        <r>
          <rPr>
            <b/>
            <sz val="9"/>
            <color indexed="81"/>
            <rFont val="Tahoma"/>
            <family val="2"/>
          </rPr>
          <t>John Mario Pena Gutierrez:</t>
        </r>
        <r>
          <rPr>
            <sz val="9"/>
            <color indexed="81"/>
            <rFont val="Tahoma"/>
            <family val="2"/>
          </rPr>
          <t xml:space="preserve">
solicitar mediciones de iluminación para Octubre</t>
        </r>
      </text>
    </comment>
    <comment ref="O128" authorId="2" shapeId="0" xr:uid="{6389A9F2-B408-43D7-A782-3FDE3CDB1790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Receta</t>
        </r>
      </text>
    </comment>
    <comment ref="X128" authorId="2" shapeId="0" xr:uid="{2ABF9FDE-43FD-4318-B8AC-EA5B5C35EBAE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Prevención de Riesgo Cardiovascular </t>
        </r>
      </text>
    </comment>
    <comment ref="AD128" authorId="2" shapeId="0" xr:uid="{04631754-0A8F-493D-89EA-254D4FF7D992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Receta</t>
        </r>
      </text>
    </comment>
    <comment ref="AM128" authorId="2" shapeId="0" xr:uid="{F11AC08F-5AC0-4BB4-9746-3D4D1428E96E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Prevención de Riesgo Cardiovascualr </t>
        </r>
      </text>
    </comment>
    <comment ref="AH158" authorId="1" shapeId="0" xr:uid="{2019DA3A-7065-4B56-BB8A-01B16EF614FE}">
      <text>
        <r>
          <rPr>
            <b/>
            <sz val="9"/>
            <color rgb="FF000000"/>
            <rFont val="Tahoma"/>
            <family val="2"/>
          </rPr>
          <t>John Mario Pena Gutierrez: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realizó antes de Septiembre</t>
        </r>
      </text>
    </comment>
    <comment ref="X161" authorId="2" shapeId="0" xr:uid="{4C92CDE5-820F-4424-83B7-041A089A38EC}">
      <text>
        <r>
          <rPr>
            <b/>
            <sz val="9"/>
            <color indexed="81"/>
            <rFont val="Tahoma"/>
            <family val="2"/>
          </rPr>
          <t>Rosa Helena Hernandez:</t>
        </r>
        <r>
          <rPr>
            <sz val="9"/>
            <color indexed="81"/>
            <rFont val="Tahoma"/>
            <family val="2"/>
          </rPr>
          <t xml:space="preserve">
Actividad Lúdica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Peña Gutierrez (ANLA)</author>
    <author>tc={CB204E10-1006-4A7A-B729-F88D53EFBA62}</author>
    <author>John Peña Gutiérrez</author>
    <author>Sonia Esperanza Pulido Otalora</author>
    <author>Diana Carolina Rocha Cuellar</author>
  </authors>
  <commentList>
    <comment ref="T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John Peña Gutierrez (ANLA):</t>
        </r>
        <r>
          <rPr>
            <sz val="9"/>
            <color indexed="81"/>
            <rFont val="Tahoma"/>
            <family val="2"/>
          </rPr>
          <t xml:space="preserve">
Se planeó en Febrero pero se reprogramó a Marzo</t>
        </r>
      </text>
    </comment>
    <comment ref="AL3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John Peña Gutierrez (ANLA):</t>
        </r>
        <r>
          <rPr>
            <sz val="9"/>
            <color indexed="81"/>
            <rFont val="Tahoma"/>
            <family val="2"/>
          </rPr>
          <t xml:space="preserve">
Actividad Proveedor ARL con niños</t>
        </r>
      </text>
    </comment>
    <comment ref="T3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John Peña Gutierrez (ANLA):</t>
        </r>
        <r>
          <rPr>
            <sz val="9"/>
            <color indexed="81"/>
            <rFont val="Tahoma"/>
            <family val="2"/>
          </rPr>
          <t xml:space="preserve">
se reprograma debido a que aún esta en proceso el programa de riesgo público</t>
        </r>
      </text>
    </comment>
    <comment ref="BP33" authorId="1" shapeId="0" xr:uid="{CB204E10-1006-4A7A-B729-F88D53EFBA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realizó en octubre</t>
      </text>
    </comment>
    <comment ref="T3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John Peña Gutierrez (ANLA):</t>
        </r>
        <r>
          <rPr>
            <sz val="9"/>
            <color indexed="81"/>
            <rFont val="Tahoma"/>
            <family val="2"/>
          </rPr>
          <t xml:space="preserve">
Se planeó en Febrero pero se reprogramó a Marzo</t>
        </r>
      </text>
    </comment>
    <comment ref="AQ41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John Peña Gutiérrez:</t>
        </r>
        <r>
          <rPr>
            <sz val="9"/>
            <color indexed="81"/>
            <rFont val="Tahoma"/>
            <family val="2"/>
          </rPr>
          <t xml:space="preserve">
REPROGRAMADO</t>
        </r>
      </text>
    </comment>
    <comment ref="W4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John Peña Gutierrez (ANLA):</t>
        </r>
        <r>
          <rPr>
            <sz val="9"/>
            <color indexed="81"/>
            <rFont val="Tahoma"/>
            <family val="2"/>
          </rPr>
          <t xml:space="preserve">
No se conectó ningun conductor</t>
        </r>
      </text>
    </comment>
    <comment ref="S51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Sonia Esperanza Pulido Otalora:</t>
        </r>
        <r>
          <rPr>
            <sz val="9"/>
            <color indexed="81"/>
            <rFont val="Tahoma"/>
            <family val="2"/>
          </rPr>
          <t xml:space="preserve">
METER VACUNACION COVID-19 PARA MADRES GESTANTES</t>
        </r>
      </text>
    </comment>
    <comment ref="AO55" authorId="4" shapeId="0" xr:uid="{00000000-0006-0000-0100-000008000000}">
      <text>
        <r>
          <rPr>
            <b/>
            <sz val="9"/>
            <color indexed="81"/>
            <rFont val="Tahoma"/>
            <family val="2"/>
          </rPr>
          <t>Diana Carolina Rocha Cuellar:</t>
        </r>
        <r>
          <rPr>
            <sz val="9"/>
            <color indexed="81"/>
            <rFont val="Tahoma"/>
            <family val="2"/>
          </rPr>
          <t xml:space="preserve">
se realiza la suma de los tips nutricionales y la actividad cardio vascular piso a piso dirigida por intructor de Cafam </t>
        </r>
      </text>
    </comment>
    <comment ref="Z8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John Peña Gutierrez (ANLA):</t>
        </r>
        <r>
          <rPr>
            <sz val="9"/>
            <color indexed="81"/>
            <rFont val="Tahoma"/>
            <family val="2"/>
          </rPr>
          <t xml:space="preserve">
se reprograma para Abril, no se pudo realizar en Febrero debido a que no habia salido resolución SCI</t>
        </r>
      </text>
    </comment>
    <comment ref="CA89" authorId="2" shapeId="0" xr:uid="{00000000-0006-0000-0100-00000A000000}">
      <text>
        <r>
          <rPr>
            <b/>
            <sz val="9"/>
            <color indexed="81"/>
            <rFont val="Tahoma"/>
            <family val="2"/>
          </rPr>
          <t>John Peña Gutiérrez:</t>
        </r>
        <r>
          <rPr>
            <sz val="9"/>
            <color indexed="81"/>
            <rFont val="Tahoma"/>
            <family val="2"/>
          </rPr>
          <t xml:space="preserve">
18.756</t>
        </r>
      </text>
    </comment>
  </commentList>
</comments>
</file>

<file path=xl/sharedStrings.xml><?xml version="1.0" encoding="utf-8"?>
<sst xmlns="http://schemas.openxmlformats.org/spreadsheetml/2006/main" count="3316" uniqueCount="542">
  <si>
    <t>PLAN DE TRABAJO Y CAPACITACIÓN ANUAL DEL SG-SST</t>
  </si>
  <si>
    <t>Fecha:</t>
  </si>
  <si>
    <t>PI NCV</t>
  </si>
  <si>
    <t>PI SCV</t>
  </si>
  <si>
    <t>PXR</t>
  </si>
  <si>
    <t>PSD</t>
  </si>
  <si>
    <t>ESPI SCV</t>
  </si>
  <si>
    <t>ESPI NCV</t>
  </si>
  <si>
    <t>ESDN</t>
  </si>
  <si>
    <t>COP</t>
  </si>
  <si>
    <t>PLAN BÁSICO LEGAL</t>
  </si>
  <si>
    <t>PROGRAMA DE MEDICINA PREVENTIVA Y DEL TRABAJO</t>
  </si>
  <si>
    <t>PLAN DE EMERGENCIAS</t>
  </si>
  <si>
    <t>PROGRAMA DE SEGURIDAD E HIGIENE INDUSTRIAL</t>
  </si>
  <si>
    <t>MEJORAMIENTO CONTINUO</t>
  </si>
  <si>
    <t>COMITES</t>
  </si>
  <si>
    <t>PROVEEDORES Y CONTRATISTAS</t>
  </si>
  <si>
    <t>Versión:</t>
  </si>
  <si>
    <t>Actividad PT</t>
  </si>
  <si>
    <t>Capacitación / Charla / Socialización / Inducción</t>
  </si>
  <si>
    <t>Código:</t>
  </si>
  <si>
    <t>TH-FO-11</t>
  </si>
  <si>
    <t>Si</t>
  </si>
  <si>
    <t>No</t>
  </si>
  <si>
    <t xml:space="preserve">Pagina </t>
  </si>
  <si>
    <t>1 de 2</t>
  </si>
  <si>
    <t>Rosa Hernández</t>
  </si>
  <si>
    <t>John Peña</t>
  </si>
  <si>
    <t>Sonia Pulido</t>
  </si>
  <si>
    <t>Katherine Suárez</t>
  </si>
  <si>
    <t>Diana Carolina Rocha</t>
  </si>
  <si>
    <t>Rosa Hernández y John Peña</t>
  </si>
  <si>
    <t>Rosa Hernández y Sonia Pulido</t>
  </si>
  <si>
    <t>John Peña y Sonia Pulido</t>
  </si>
  <si>
    <t>Sonia Pulido - Asesor ARL (Psicóloga)</t>
  </si>
  <si>
    <t>Sonia Pulido - Asesor ARL (Médico)</t>
  </si>
  <si>
    <t>Diana Rocha - Asesor ARL</t>
  </si>
  <si>
    <t>Rosa Hernandez - Diana Rocha</t>
  </si>
  <si>
    <t>Rosa Hernandez - Asesor ARL</t>
  </si>
  <si>
    <t>RESPONSABLE DEL MONITOREO DEL PLAN DE TRABAJO:</t>
  </si>
  <si>
    <t>Rosa Helena Hernandez
Profesional Especializado Grado 21</t>
  </si>
  <si>
    <t>OBJETIVO</t>
  </si>
  <si>
    <t>Planificar y ejecutar las actividades y acciones que surjan de la implementación, documentación, mantenimiento y mejora continua del Sistema de Gestión de Seguridad y Salud en el Trabajo SG-SST de acuerdo con la normatividad vigente.</t>
  </si>
  <si>
    <t>METAS</t>
  </si>
  <si>
    <t>Ejecutar el 90% de las actividades del programa</t>
  </si>
  <si>
    <t>ALCANCE</t>
  </si>
  <si>
    <t xml:space="preserve">RECURSOS </t>
  </si>
  <si>
    <t xml:space="preserve">Humanos:           Personal calificado para la implementación, mejoramiento y mantenimiento del SG-SST  (SST, ARL)
Económicos:       Disponibilidad de tiempo necesario para la ejecución del programa
Financieros:        Asignado en el presupuesto de acuerdo a Resolución
Técnicos:            Elaboración de procedimientos, instructivos y formatos, equipos de cómputo, 
Locativos:           Instalaciones . </t>
  </si>
  <si>
    <t>AÑO</t>
  </si>
  <si>
    <t>SIGLAS ---&gt;</t>
  </si>
  <si>
    <t>Planeadas Según Demanda  o  Necesidad (PSD)</t>
  </si>
  <si>
    <t>Ejecutadas Según Demanda o Necesidad (ESDN)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</si>
  <si>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</si>
  <si>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</si>
  <si>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</si>
  <si>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</si>
  <si>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</si>
  <si>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</si>
  <si>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</si>
  <si>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</si>
  <si>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</si>
  <si>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</si>
  <si>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</si>
  <si>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</si>
  <si>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GRUPO</t>
  </si>
  <si>
    <t>SUB GRUPO</t>
  </si>
  <si>
    <t>DESCRIPCIÓN ACTIVIDAD</t>
  </si>
  <si>
    <t>RESPONSABLE</t>
  </si>
  <si>
    <r>
      <t xml:space="preserve">¿Apunta a </t>
    </r>
    <r>
      <rPr>
        <b/>
        <sz val="8"/>
        <rFont val="Arial Narrow"/>
        <family val="2"/>
      </rPr>
      <t>Calidad de vida</t>
    </r>
    <r>
      <rPr>
        <sz val="8"/>
        <rFont val="Arial Narrow"/>
        <family val="2"/>
      </rPr>
      <t>?</t>
    </r>
  </si>
  <si>
    <t>Tipo de Actividad</t>
  </si>
  <si>
    <t>PLANEADA</t>
  </si>
  <si>
    <t>EJECUTADA</t>
  </si>
  <si>
    <t>CANCELADA</t>
  </si>
  <si>
    <r>
      <t xml:space="preserve">COMITÉS - COPASST
</t>
    </r>
    <r>
      <rPr>
        <b/>
        <sz val="8"/>
        <color rgb="FF008000"/>
        <rFont val="Arial"/>
        <family val="2"/>
      </rPr>
      <t>ASEGÚRATE A LA VIDA</t>
    </r>
  </si>
  <si>
    <t>Solicitar informe de Gestión anual de actividades realizadas por el COPASST / Rendición de cuentas</t>
  </si>
  <si>
    <t>Capacitación de Investigación de Accidentes de Trabajo</t>
  </si>
  <si>
    <t>Capacitación de Inspecciones SST</t>
  </si>
  <si>
    <t>Capacitación liderazgo para COPASST</t>
  </si>
  <si>
    <t>Capacitación deberes y responsabilidades del COPASST / Legislación.</t>
  </si>
  <si>
    <r>
      <t xml:space="preserve">COMITÉS - CCL /  </t>
    </r>
    <r>
      <rPr>
        <b/>
        <sz val="8"/>
        <color rgb="FF008000"/>
        <rFont val="Arial"/>
        <family val="2"/>
      </rPr>
      <t>CERO ES-TRES / 0 ES 3</t>
    </r>
  </si>
  <si>
    <t xml:space="preserve">Solicitar informe de Gestión anual de actividades realizadas por el CCLT / Rendición de cuentas- REVISAR REUNIONES TRIMESTRALES </t>
  </si>
  <si>
    <t xml:space="preserve">Capacitación deberes y responsabilidades del CCL / Legislación sobre Acoso Laboral </t>
  </si>
  <si>
    <t xml:space="preserve">Capacitación a todos los servidores públicos sobre Prevención de Acoso Laboral y procedimiento </t>
  </si>
  <si>
    <t>Capacitación sobre comunicación asertiva, manejo de conflictos y negociación efectiva.</t>
  </si>
  <si>
    <t>Capacitación sobre Liderazgo en el CCL</t>
  </si>
  <si>
    <r>
      <t xml:space="preserve">COMITÉS - CSV - </t>
    </r>
    <r>
      <rPr>
        <b/>
        <sz val="8"/>
        <color rgb="FF008000"/>
        <rFont val="Arial"/>
        <family val="2"/>
      </rPr>
      <t>MOVILIDAD SEGURA</t>
    </r>
  </si>
  <si>
    <t>Auditoria PESV</t>
  </si>
  <si>
    <t xml:space="preserve">Capacitación deberes y responsabilidades del CSV / Legislación sobre PESV / Socializar PESV- </t>
  </si>
  <si>
    <t xml:space="preserve">PARTICIPACIÓN Y CONSULTA </t>
  </si>
  <si>
    <t xml:space="preserve">GESTIÓN DEL CAMBIO </t>
  </si>
  <si>
    <t xml:space="preserve">Realizar reunión con Planeación para revisar procedimiento y seguimiento a posibles cambios </t>
  </si>
  <si>
    <t>Realizar diagnóstico de cumplimiento frente a la NTC ISO 45001</t>
  </si>
  <si>
    <t>Implementar acciones de requisitos faltantes por cumplimiento frente a la NTC ISO 45001</t>
  </si>
  <si>
    <t>Realizar seguimientos hallazgos / compromisos de auditorias internas / revisión por la dirección  / entre otras</t>
  </si>
  <si>
    <t>INDICADORES</t>
  </si>
  <si>
    <t>Actualización de Indicadores mensuales</t>
  </si>
  <si>
    <t>ROLES Y REPONSABILIDADES - RENDICIÓN DE CUENTAS</t>
  </si>
  <si>
    <t>REVISIÓN POR LA DIRECCION</t>
  </si>
  <si>
    <t>Preparación información de Revisión por la Dirección</t>
  </si>
  <si>
    <t>CONTROL DE DOCUMENTOS Y FORMATOS</t>
  </si>
  <si>
    <t xml:space="preserve">Revisión y actualización Manual del SG-SST </t>
  </si>
  <si>
    <t xml:space="preserve">Actualizar formatos y documentos del SG-SST </t>
  </si>
  <si>
    <t>Entrega de documentación del SG-SST al Grupo de Gestión Documental</t>
  </si>
  <si>
    <r>
      <t xml:space="preserve">PLAN DE TRABAJO Y CAPACITACIÓN ANUAL DEL </t>
    </r>
    <r>
      <rPr>
        <b/>
        <sz val="8"/>
        <color rgb="FF008000"/>
        <rFont val="Arial"/>
        <family val="2"/>
      </rPr>
      <t>SG-SST
CAPACÍTATE SST</t>
    </r>
  </si>
  <si>
    <t>Autoevaluación estándares mínimos SG-SST Resolución 0312/2019</t>
  </si>
  <si>
    <t>Gestionar aprobación del plan de trabajo y capacitación por el COPASST</t>
  </si>
  <si>
    <t>Revisión Plan de Trabajo con la ARL</t>
  </si>
  <si>
    <t xml:space="preserve">Revisión Reglamento de Higiene y Seguridad Industrial con ARL </t>
  </si>
  <si>
    <t xml:space="preserve">ESTABLECIMIENTO DE OBJETIVOS Y METAS E INDICADORES DEL SST </t>
  </si>
  <si>
    <t>POLÍTICA DEL SIG , OBJETIVOS Y METAS DEL SG-SST</t>
  </si>
  <si>
    <t xml:space="preserve">Revisión, actualización y divulgación de la Política de Seguridad y Salud en el Trabajo y demás políticas de la Entidad. </t>
  </si>
  <si>
    <t>Solicitar apoyo a comunicaciones para socializar la política SIG, objetivos y metas del SG-SST 2022 y Reglamento de Higiene y Seguridad Industrial</t>
  </si>
  <si>
    <t>PERFIL SOCIODEMOGRÁFICO</t>
  </si>
  <si>
    <t>Envío de correo de invitación para diligenciamiento del Perfil Sociodemográfico.</t>
  </si>
  <si>
    <r>
      <t xml:space="preserve">PROGRAMA DE CAPACITACIÓN E INDUCCIÓN DEL SG-SST
</t>
    </r>
    <r>
      <rPr>
        <b/>
        <sz val="8"/>
        <color rgb="FF008000"/>
        <rFont val="Arial"/>
        <family val="2"/>
      </rPr>
      <t>CAPACÍTATE SST</t>
    </r>
  </si>
  <si>
    <t>Inducción SST - TEAMS</t>
  </si>
  <si>
    <t>Inducción SST - FORMS</t>
  </si>
  <si>
    <t>Inducción SST -  PROVEEDORES</t>
  </si>
  <si>
    <t>Reinducción SST Servidores Públicos</t>
  </si>
  <si>
    <r>
      <t xml:space="preserve">MATRIZ LEGAL SG-SST
</t>
    </r>
    <r>
      <rPr>
        <b/>
        <sz val="8"/>
        <color rgb="FF008000"/>
        <rFont val="Arial"/>
        <family val="2"/>
      </rPr>
      <t>ASEGÚRATE A LA VIDA</t>
    </r>
  </si>
  <si>
    <t>Actualización Matriz Legal SST</t>
  </si>
  <si>
    <r>
      <t xml:space="preserve">LICITACIONES - PROCESOS DE ADQUISICIÓN - </t>
    </r>
    <r>
      <rPr>
        <b/>
        <sz val="8"/>
        <color rgb="FF008000"/>
        <rFont val="Arial"/>
        <family val="2"/>
      </rPr>
      <t>CONTRATISSTAS</t>
    </r>
  </si>
  <si>
    <r>
      <t xml:space="preserve">AFILIACIÓN ARL - </t>
    </r>
    <r>
      <rPr>
        <b/>
        <sz val="8"/>
        <color rgb="FF008000"/>
        <rFont val="Arial"/>
        <family val="2"/>
      </rPr>
      <t>CONTRATISSTAS</t>
    </r>
  </si>
  <si>
    <t xml:space="preserve">Seguimiento de afiliación ARL </t>
  </si>
  <si>
    <r>
      <t>INST SOBRE LA DOCUM. SST PARA LAS CONTRATACIONES -</t>
    </r>
    <r>
      <rPr>
        <b/>
        <sz val="8"/>
        <color rgb="FF008000"/>
        <rFont val="Arial"/>
        <family val="2"/>
      </rPr>
      <t xml:space="preserve"> CONTRATISSTAS</t>
    </r>
  </si>
  <si>
    <t>Realizar Afiliaciones ARL, contratistas y servidores públicos.</t>
  </si>
  <si>
    <t>Revisión de documentos SST contratistas</t>
  </si>
  <si>
    <r>
      <t xml:space="preserve">INST SOBRE LA DOCUM. SST PARA LAS CONTRATACIONES
</t>
    </r>
    <r>
      <rPr>
        <b/>
        <sz val="8"/>
        <color rgb="FF008000"/>
        <rFont val="Arial"/>
        <family val="2"/>
      </rPr>
      <t>CONTRATI</t>
    </r>
    <r>
      <rPr>
        <b/>
        <u/>
        <sz val="8"/>
        <color rgb="FF008000"/>
        <rFont val="Arial"/>
        <family val="2"/>
      </rPr>
      <t>SST</t>
    </r>
    <r>
      <rPr>
        <b/>
        <sz val="8"/>
        <color rgb="FF008000"/>
        <rFont val="Arial"/>
        <family val="2"/>
      </rPr>
      <t>AS</t>
    </r>
  </si>
  <si>
    <t>Socialización Manual Guía de criterios SST en contrataciones</t>
  </si>
  <si>
    <r>
      <t xml:space="preserve">SUB PROGRAMA DE RIESGO QUÍMICO
</t>
    </r>
    <r>
      <rPr>
        <b/>
        <sz val="8"/>
        <color rgb="FF008000"/>
        <rFont val="Arial"/>
        <family val="2"/>
      </rPr>
      <t>ASEGÚRATE A LA VIDA</t>
    </r>
  </si>
  <si>
    <t>Capacitación riesgo químico para proveedor de aseo y cafetería.</t>
  </si>
  <si>
    <t>Capacitación de riesgo químico por el uso de elementos de desinfección en manos.</t>
  </si>
  <si>
    <r>
      <t xml:space="preserve">SUB PROGRAMA DE RIESGO ELÉCTRICO
</t>
    </r>
    <r>
      <rPr>
        <b/>
        <sz val="8"/>
        <color rgb="FF008000"/>
        <rFont val="Arial"/>
        <family val="2"/>
      </rPr>
      <t>ASEGÚRATE A LA VIDA</t>
    </r>
  </si>
  <si>
    <t>Capacitación de prevención de riesgo eléctrico</t>
  </si>
  <si>
    <r>
      <t xml:space="preserve">SUB PROGRAMA DE </t>
    </r>
    <r>
      <rPr>
        <b/>
        <sz val="8"/>
        <color rgb="FF008000"/>
        <rFont val="Arial"/>
        <family val="2"/>
      </rPr>
      <t>FAMILIAS +SEGURAS Y +SALUDABLES</t>
    </r>
  </si>
  <si>
    <t xml:space="preserve">Capacitación prevención de riesgos químicos y de seguridad a las familias. </t>
  </si>
  <si>
    <t>Capacitación alimentación saludable familiar.</t>
  </si>
  <si>
    <t>Capacitación Resolución de conflictos familiares</t>
  </si>
  <si>
    <t>Capacitación / Entrenamiento Brigadistas por un día y por siempre. Pista / Entrenamiento Plan de Emergencias para hijos de colaboradores.</t>
  </si>
  <si>
    <r>
      <t xml:space="preserve">SUB PROGRAMA DE RIESGO PÚBLICO
</t>
    </r>
    <r>
      <rPr>
        <b/>
        <sz val="8"/>
        <color rgb="FF008000"/>
        <rFont val="Arial"/>
        <family val="2"/>
      </rPr>
      <t>ASEGÚRATE A LA VIDA</t>
    </r>
  </si>
  <si>
    <t>Socialización de Manual de Autoprotección y seguridad de riesgo público / u otros temas</t>
  </si>
  <si>
    <t xml:space="preserve">Capacitación sobre prevención de secuestros, extorsión y robos. </t>
  </si>
  <si>
    <t>Capacitación sobre prevención de accidentes por aparatos explosivos, minas, entre otros.</t>
  </si>
  <si>
    <r>
      <t xml:space="preserve">SUB PROGRAMA DE INSPECCIONES PLANEADAS - ORDEN Y ASEO
</t>
    </r>
    <r>
      <rPr>
        <b/>
        <sz val="8"/>
        <color rgb="FF008000"/>
        <rFont val="Arial"/>
        <family val="2"/>
      </rPr>
      <t>ACTIVA LA ANLARMA</t>
    </r>
  </si>
  <si>
    <t>Inspección de Extintores</t>
  </si>
  <si>
    <t>Inspección de Camillas y Botiquines</t>
  </si>
  <si>
    <t xml:space="preserve">Capacitación Metodología de la 5S. </t>
  </si>
  <si>
    <r>
      <t xml:space="preserve">SUB PROGRAMA DE SEGURIDAD BASADA EN COMPORTAMIENTOS
</t>
    </r>
    <r>
      <rPr>
        <b/>
        <sz val="8"/>
        <color rgb="FF008000"/>
        <rFont val="Arial"/>
        <family val="2"/>
      </rPr>
      <t>COMPÓRTATE</t>
    </r>
  </si>
  <si>
    <t>Actividad lúdica para socializar él programa  SBC a toda la entidad piso a piso y virtual</t>
  </si>
  <si>
    <t xml:space="preserve">Taller de Seguridad Basada en Comportamientos. (Universidad Nacional). Psicóloga e ingeniera ARL </t>
  </si>
  <si>
    <t xml:space="preserve">Reforzamientos positivos de dependencias y/o colaboradores por comportamientos seguros / Reconocimiento Social / Comunicaciones. </t>
  </si>
  <si>
    <t>Cap. Herramienta ANLARMA para el reporte de condiciones y actos inseguros</t>
  </si>
  <si>
    <r>
      <t xml:space="preserve">SUB PROGRAMA DE REPORTE DE CONDICIONES Y ACTOS INSEGUROS - ACTIVA LA ANLARMA - </t>
    </r>
    <r>
      <rPr>
        <b/>
        <sz val="8"/>
        <color rgb="FF008000"/>
        <rFont val="Arial"/>
        <family val="2"/>
      </rPr>
      <t>ACTIVA LA ANLARMA</t>
    </r>
  </si>
  <si>
    <t>Realización de Supervisión en las instalaciones / ANLARMA</t>
  </si>
  <si>
    <r>
      <t xml:space="preserve">PROCEDIMINTO DE REPORTE E INVESTIGACIÓN DE INCIDENTES Y ATEL
</t>
    </r>
    <r>
      <rPr>
        <b/>
        <sz val="8"/>
        <color rgb="FF008000"/>
        <rFont val="Arial"/>
        <family val="2"/>
      </rPr>
      <t>ASEGÚRATE A LA VIDA</t>
    </r>
  </si>
  <si>
    <t>Investigación de Incidentes y ATEL / Reportes a la EPS</t>
  </si>
  <si>
    <t>Realizar lecciones aprendidas de incidentes y ATEL que se presenten / Comunicados masivos</t>
  </si>
  <si>
    <t>Solicitar a comunicaciones apoyo con una pieza para socializar masivamente como deben reportar un incidente o accidente de trabajo</t>
  </si>
  <si>
    <r>
      <t xml:space="preserve">PROCED TRABAJO SEGURO EN COMISIONES
</t>
    </r>
    <r>
      <rPr>
        <b/>
        <sz val="8"/>
        <color rgb="FF008000"/>
        <rFont val="Arial"/>
        <family val="2"/>
      </rPr>
      <t>ASEGÚRATE A LA VIDA</t>
    </r>
  </si>
  <si>
    <t>Revisión MEDEVACs</t>
  </si>
  <si>
    <t xml:space="preserve">Socialización Procedimiento Trabajo Seguro en Comisiones / MEDEVAC/  Socialización Instructivo de Análisis de Trabajo Seguro de Actividad Críticas - ATS- </t>
  </si>
  <si>
    <t>Capacitación de Supervivencia al caer en cuerpos de agua</t>
  </si>
  <si>
    <r>
      <t xml:space="preserve">PROCED PARA LA SELECCIÓN, USO Y REPOSICIÓN DE EPPS (ELEMENTOS DE PROTECCIÓN PERSONAL) </t>
    </r>
    <r>
      <rPr>
        <b/>
        <sz val="8"/>
        <color rgb="FF008000"/>
        <rFont val="Arial"/>
        <family val="2"/>
      </rPr>
      <t>ASEGÚRATE A LA VIDA</t>
    </r>
  </si>
  <si>
    <t>Revisión de Informes Post Comisión - Uso de EPPs en Comisión</t>
  </si>
  <si>
    <t>Solicitud por correo de informes de Coordinadores del uso de EPPs de las dependencias</t>
  </si>
  <si>
    <t>Socialización del procedimiento de uso y reposición de EPPs</t>
  </si>
  <si>
    <t>Solicitar apoyo a comunicaciones con piezas de socialización de información de EPPs</t>
  </si>
  <si>
    <r>
      <t xml:space="preserve">PROCEDIMIENTO IPVRDC SST 
</t>
    </r>
    <r>
      <rPr>
        <b/>
        <sz val="8"/>
        <color rgb="FF008000"/>
        <rFont val="Arial"/>
        <family val="2"/>
      </rPr>
      <t>ASEGÚRATE A LA VIDA</t>
    </r>
  </si>
  <si>
    <t xml:space="preserve">Socialización de Matriz de Peligros </t>
  </si>
  <si>
    <t>Acompañamiento en campo para revisión matriz IPVRDC- EPP y demás temas de campo</t>
  </si>
  <si>
    <t>Rosa Hernández, Sonia Pulido y John Peña</t>
  </si>
  <si>
    <r>
      <t xml:space="preserve">PLAN ESTRATÉGICO DE SEGURIDAD VIAL
</t>
    </r>
    <r>
      <rPr>
        <b/>
        <sz val="8"/>
        <color rgb="FF008000"/>
        <rFont val="Arial"/>
        <family val="2"/>
      </rPr>
      <t>MOVILIDAD SEGURA</t>
    </r>
  </si>
  <si>
    <t xml:space="preserve">Capacitación de prevención de consumo de sustancias psicoactivas - conductores. </t>
  </si>
  <si>
    <t>Capacitación de prevención de consumo de sustancias psicoactivas / Política prevención consumo SPA - colaboradores que consumen SPA según perfil sociodemográfico</t>
  </si>
  <si>
    <t>Capacitación Mecánica Básica - conductores</t>
  </si>
  <si>
    <t>Capacitación Primeros Auxilios Conductores / Univ. Nacional</t>
  </si>
  <si>
    <t>Capacitación prevención de accidentes en el uso de medios de transporte alternativos.  (programa John ejecuta ingeniera ARL )</t>
  </si>
  <si>
    <t xml:space="preserve">Socialización PESV y Política de Seguridad Vial. </t>
  </si>
  <si>
    <r>
      <t xml:space="preserve">HIEGENE INDUSTRIAL
</t>
    </r>
    <r>
      <rPr>
        <b/>
        <sz val="8"/>
        <color rgb="FF008000"/>
        <rFont val="Arial"/>
        <family val="2"/>
      </rPr>
      <t>LUGARES SEGUROS</t>
    </r>
  </si>
  <si>
    <t>Medición de Iluminación</t>
  </si>
  <si>
    <t>Medición de Ventilación</t>
  </si>
  <si>
    <t>Socialización de resultados de mediciones higiénicas al COPASST y colaboradores.</t>
  </si>
  <si>
    <t>Inspección de Puestos de Trabajo / APT para colaboradores que manifiesten novedades por iluminación / ARL Positiva</t>
  </si>
  <si>
    <t>Capacitación de Higiene de EPPs</t>
  </si>
  <si>
    <r>
      <t xml:space="preserve">SUB PROGRAMA DE MEDICINA PREVENTIVA Y DEL TRABAJO / ESTILOS DE VIDA SALUDABLE
</t>
    </r>
    <r>
      <rPr>
        <b/>
        <sz val="8"/>
        <color rgb="FF008000"/>
        <rFont val="Arial"/>
        <family val="2"/>
      </rPr>
      <t>CHEQUÉATE Y PREVEE</t>
    </r>
  </si>
  <si>
    <t>Programación de exámenes médicos ocupacionales de ingreso, periódicos y retiro (incluir encuesta de calidad en exámenes periódicos )</t>
  </si>
  <si>
    <t xml:space="preserve">Revisión exámenes de ingreso funcionarios </t>
  </si>
  <si>
    <t xml:space="preserve">Revisión exámenes ocupacionales de ingreso contratistas </t>
  </si>
  <si>
    <t>Actualizar matriz de exámenes ocupacionales de ingreso- periódicos - post incapacidad (asignar a practicantes)</t>
  </si>
  <si>
    <t>Revisión informe de condiciones de salud emitido por la IPS y creación de actividades derivadas de necesidades identificadas . (Revisión junto con el médico de ARL)</t>
  </si>
  <si>
    <t xml:space="preserve">Inclusión de los colaboradores a los diferentes programas de acuerdo a exámenes ocupacionales </t>
  </si>
  <si>
    <t xml:space="preserve">Envío de correos a los colaboradores de acuerdo a las recomendaciones generadas en exámenes ocupacionales </t>
  </si>
  <si>
    <t>Capacitación de Lactancia Materna (Beneficios de la lactancia materna, propiedades y efectos a corto y largo plazo)</t>
  </si>
  <si>
    <t>Capacitación de Lactancia Materna (Técnicas de amamantamiento, extracción, conservación, transporte y suministro de la leche materna)</t>
  </si>
  <si>
    <t>Capacitación de Lactancia Materna (Riesgos del uso de biberones y chupos y leche artificial, cuidados de la madre y el bebé (signos de alarma), alimentación complementaria y se incluyen las normas que protegen la maternidad y lactancia en Colombia.)</t>
  </si>
  <si>
    <t>Solicitar campaña de expectativa para la Semana SST (programación, actividades, etc.)</t>
  </si>
  <si>
    <t>Contactar a Proveedores para programación de actividades (feria saludable, donación de sangre, entre otras actividades, campeonato de ping-pon, campeonato de video juegos, ópticas, stand de libros, actividad de riesgo publico con personas del entorno publico(policía nacional ))</t>
  </si>
  <si>
    <t>Realización de la Semana de la Salud- (Sonia junto con todos los profesionales de ARL y equipo SST)</t>
  </si>
  <si>
    <r>
      <t xml:space="preserve">SUB PROGRAMA DE PREVENCIÓN DE RIESGO </t>
    </r>
    <r>
      <rPr>
        <b/>
        <sz val="8"/>
        <rFont val="Arial"/>
        <family val="2"/>
      </rPr>
      <t>CARDIOVASCULAR - NUTRICIÓN</t>
    </r>
    <r>
      <rPr>
        <sz val="8"/>
        <rFont val="Arial"/>
        <family val="2"/>
      </rPr>
      <t xml:space="preserve"> - </t>
    </r>
    <r>
      <rPr>
        <b/>
        <sz val="8"/>
        <color rgb="FF008000"/>
        <rFont val="Arial"/>
        <family val="2"/>
      </rPr>
      <t>LATIDO FUERTE CORAZÓN SANO</t>
    </r>
  </si>
  <si>
    <r>
      <t xml:space="preserve">SUB PROGRAMA DE PREVENCIÓN DE </t>
    </r>
    <r>
      <rPr>
        <b/>
        <sz val="8"/>
        <rFont val="Arial"/>
        <family val="2"/>
      </rPr>
      <t xml:space="preserve">DESÓRDENES MÚSCULO ESQUELÉTICOS . </t>
    </r>
    <r>
      <rPr>
        <b/>
        <sz val="8"/>
        <color rgb="FF008000"/>
        <rFont val="Arial"/>
        <family val="2"/>
      </rPr>
      <t>MUÉVETE CON RESPONSABILIDAD</t>
    </r>
  </si>
  <si>
    <t xml:space="preserve">Asignaciones de colaboradores a las diferentes escuelas terapéuticas de acuerdo a resultados de la encuesta SIM DME . Fisioterapeuta </t>
  </si>
  <si>
    <t>actividad PT</t>
  </si>
  <si>
    <t xml:space="preserve">Taller Escuela terapéutica (Intervención población en riesgo medio y alto) </t>
  </si>
  <si>
    <t>Seguimiento individual de sintomas Osteomusculares</t>
  </si>
  <si>
    <t>Capacitación Prevención de lesiones deportivas . (Programa Sonia - ejecuta Fisioterapeuta)</t>
  </si>
  <si>
    <t>Capacitación higiene postural y ergonomía en oficina.</t>
  </si>
  <si>
    <t>Capacitación higiene postural y ergonomía de trabajo en casa.</t>
  </si>
  <si>
    <t>Capacitación Manipulación manual de carga.</t>
  </si>
  <si>
    <t>Taller  Acondicionamiento físico.</t>
  </si>
  <si>
    <t xml:space="preserve">Realización de Informe de Cierre del PVE DME. Fisioterapeuta </t>
  </si>
  <si>
    <t>Capacitación prevención de lesiones en manos y codos</t>
  </si>
  <si>
    <r>
      <t xml:space="preserve">SUB PROGRAMA DE PREVENCIÓN DE RIESGO </t>
    </r>
    <r>
      <rPr>
        <b/>
        <sz val="8"/>
        <rFont val="Arial"/>
        <family val="2"/>
      </rPr>
      <t>VISUAL</t>
    </r>
    <r>
      <rPr>
        <sz val="8"/>
        <rFont val="Arial"/>
        <family val="2"/>
      </rPr>
      <t xml:space="preserve"> -</t>
    </r>
    <r>
      <rPr>
        <sz val="8"/>
        <color rgb="FF008000"/>
        <rFont val="Arial"/>
        <family val="2"/>
      </rPr>
      <t xml:space="preserve"> </t>
    </r>
    <r>
      <rPr>
        <b/>
        <sz val="8"/>
        <color rgb="FF008000"/>
        <rFont val="Arial"/>
        <family val="2"/>
      </rPr>
      <t>VISUALIZA TU ENTORNO</t>
    </r>
  </si>
  <si>
    <t>Sensibilización Cuidando nuestra salud visual</t>
  </si>
  <si>
    <t>Pausas visuales.</t>
  </si>
  <si>
    <r>
      <t xml:space="preserve">SUB PROGRAMA DE PREVENCION DE RIESGO </t>
    </r>
    <r>
      <rPr>
        <b/>
        <sz val="8"/>
        <rFont val="Arial"/>
        <family val="2"/>
      </rPr>
      <t>BIOLÓGICO</t>
    </r>
    <r>
      <rPr>
        <sz val="8"/>
        <rFont val="Arial"/>
        <family val="2"/>
      </rPr>
      <t xml:space="preserve"> / PROTOCOLO DE </t>
    </r>
    <r>
      <rPr>
        <b/>
        <sz val="8"/>
        <rFont val="Arial"/>
        <family val="2"/>
      </rPr>
      <t>BIOSEGURIDAD</t>
    </r>
    <r>
      <rPr>
        <sz val="8"/>
        <rFont val="Arial"/>
        <family val="2"/>
      </rPr>
      <t xml:space="preserve"> PARA PREVENCIÓN DEL CONTAGIO DE COVID-19
</t>
    </r>
    <r>
      <rPr>
        <b/>
        <sz val="8"/>
        <color rgb="FF008000"/>
        <rFont val="Arial"/>
        <family val="2"/>
      </rPr>
      <t>BIO-ACTIVO</t>
    </r>
  </si>
  <si>
    <t>Entrega de elementos de bioseguridad para comisiones e instalaciones para los colaboradores</t>
  </si>
  <si>
    <t>Capacitación Prevención Riesgo biológico</t>
  </si>
  <si>
    <t>Revisión de condiciones de salud y vacunación COVID para comisiones</t>
  </si>
  <si>
    <t>Sensibilización protocolo de bioseguridad</t>
  </si>
  <si>
    <t>Capacitación Primeros auxilios para manejo de Riesgo Ofídico</t>
  </si>
  <si>
    <t>Capacitación de Prevención de enfermedades endémicas.</t>
  </si>
  <si>
    <r>
      <t xml:space="preserve">SUB PROGRAMA DE VIGILANCIA EPIDEMIOLÓGICA DE FACTORES DE </t>
    </r>
    <r>
      <rPr>
        <b/>
        <sz val="8"/>
        <rFont val="Arial"/>
        <family val="2"/>
      </rPr>
      <t>RIESGO PSICOSOCIAL</t>
    </r>
    <r>
      <rPr>
        <sz val="8"/>
        <rFont val="Arial"/>
        <family val="2"/>
      </rPr>
      <t xml:space="preserve"> -  </t>
    </r>
    <r>
      <rPr>
        <b/>
        <sz val="8"/>
        <color rgb="FF008000"/>
        <rFont val="Arial"/>
        <family val="2"/>
      </rPr>
      <t>CERO ES-TRES / 0 ES 3</t>
    </r>
  </si>
  <si>
    <t>Revisión y Actualización del documento de Programa de Vigilancia Psicosocial- (Rosa Helena junto con la psicóloga)</t>
  </si>
  <si>
    <t xml:space="preserve">Aplicación de la batería riesgo psicosocial Cumplimiento de Resolución 2646, 2404 y Ley 1616 Salud Mental Art 9. Rosa Helena y psicóloga ARL </t>
  </si>
  <si>
    <r>
      <t xml:space="preserve">SUB PROGRAMA DE VIGILANCIA EPIDEMIOLÓGICA DE FACTORES DE </t>
    </r>
    <r>
      <rPr>
        <b/>
        <sz val="8"/>
        <rFont val="Arial"/>
        <family val="2"/>
      </rPr>
      <t>RIESGO PSICOSOCIAL</t>
    </r>
    <r>
      <rPr>
        <sz val="8"/>
        <rFont val="Arial"/>
        <family val="2"/>
      </rPr>
      <t xml:space="preserve"> </t>
    </r>
    <r>
      <rPr>
        <b/>
        <u/>
        <sz val="8"/>
        <color rgb="FF008000"/>
        <rFont val="Arial"/>
        <family val="2"/>
      </rPr>
      <t>(INSPIRAR)</t>
    </r>
  </si>
  <si>
    <t>Taller INSPIRAR versión individual: Competencias blandas por refuerzo de batería de riesgo psicosocial (Comunicación y Trabajo en Equipo- Inteligencia Emocional y Estilos de Afrontamiento- Felicidad- Conciliación Hogar- Trabajo- Resiliencia- Gestión del Cambio - Tú haces la diferencia - Manejo adecuado del tiempo-Universidad Nacional y Psicóloga ARL.  (Ejecuta Universidad Nacional y Psicóloga de ARL )</t>
  </si>
  <si>
    <t>Taller INSPIRAR versión lideres: Para coordinadores y jefes de oficina, aplicación del DISC y retroalimentación individual de 1.5 horas para cada uno  DISC grupal y a partir de allí construcción de retos como equipo de líderes-Universidad Nacional . (Ejecuta Universidad Nacional) - la misma temática será trabajada por la psicóloga ARL con líderes técnicos)</t>
  </si>
  <si>
    <t>Jornada Integral Manejo de estrés. ( Programa Sonia - Ejecuta Psicóloga)</t>
  </si>
  <si>
    <t>Prevención de conductas de acoso laboral.  (Programa Sonia - Ejecuta Psicóloga)</t>
  </si>
  <si>
    <t>Prevención del Consumo de Alcohol, Tabaco y Sustancias psicoactivas.  Programa Sonia - Ejecuta Psicóloga)</t>
  </si>
  <si>
    <t>Realización de Informe de Cierre del PVE Psicosocial. (Ejecuta psicóloga)</t>
  </si>
  <si>
    <r>
      <t xml:space="preserve">BRIGADA DE EMERGENCIAS - </t>
    </r>
    <r>
      <rPr>
        <b/>
        <sz val="8"/>
        <color rgb="FF008000"/>
        <rFont val="Arial"/>
        <family val="2"/>
      </rPr>
      <t>LISTOS PARA LA EMERGENCIA</t>
    </r>
  </si>
  <si>
    <t xml:space="preserve">Actualización plan de emergencias sede principal y Bodega. Ejecuta ARL </t>
  </si>
  <si>
    <t>Actividad Física para Brigadista (Estado Físico) (Programa Sonia- ejecuta fisioterapeuta)</t>
  </si>
  <si>
    <t>Capacitación de Comunicación Efectiva (actividades lúdicas - manejo de radio, llamadas al 123)</t>
  </si>
  <si>
    <t>Socialización Plan de Emergencias-ejecuta. Programa Sonia - ejecuta ARL</t>
  </si>
  <si>
    <t>Capacitación Primeros Auxilios para Brigadistas Servidores Públicos / Univ. Nacional</t>
  </si>
  <si>
    <t>Capacitación Primeros Auxilios para todos los Brigadistas  ARL Positiva</t>
  </si>
  <si>
    <t>Simulacro Distrital</t>
  </si>
  <si>
    <t>Campaña de Nuevos integrantes de Brigada de emergencias-Piso a Piso</t>
  </si>
  <si>
    <t>Simulacro de emergencias no avisado</t>
  </si>
  <si>
    <t>Carta de conformación de Brigada de Emergencias</t>
  </si>
  <si>
    <t>Ceremonia de cierre de Brigada de Emergencias</t>
  </si>
  <si>
    <r>
      <t xml:space="preserve">COMITÉ DE AYUDA MUTUA
</t>
    </r>
    <r>
      <rPr>
        <b/>
        <sz val="8"/>
        <color rgb="FF008000"/>
        <rFont val="Arial"/>
        <family val="2"/>
      </rPr>
      <t>LISTOS PARA LA EMERGENCIA</t>
    </r>
  </si>
  <si>
    <t>Gestión para establecer funciones, responsabilidades y recursos</t>
  </si>
  <si>
    <r>
      <t xml:space="preserve">SISTEMA COMANDO INCIDENTES - </t>
    </r>
    <r>
      <rPr>
        <b/>
        <sz val="8"/>
        <color rgb="FF008000"/>
        <rFont val="Arial"/>
        <family val="2"/>
      </rPr>
      <t>LISTOS PARA LA EMERGENCIA</t>
    </r>
  </si>
  <si>
    <t>Sistema Comando de Incidente-Formación</t>
  </si>
  <si>
    <t>Realización de actividades identificadas como necesarias para el mejoramiento continuo del SG-SST- Actividades según necesidad o requerimientos de los programas, planes, protocolo u otros del SG-SST</t>
  </si>
  <si>
    <t xml:space="preserve">
GRÁFICA</t>
  </si>
  <si>
    <r>
      <t xml:space="preserve">Planeadas Inicialmente Si Calidad de Vida </t>
    </r>
    <r>
      <rPr>
        <b/>
        <sz val="11"/>
        <rFont val="Arial Narrow"/>
        <family val="2"/>
      </rPr>
      <t>(PI SCV)</t>
    </r>
    <r>
      <rPr>
        <sz val="11"/>
        <rFont val="Arial Narrow"/>
        <family val="2"/>
      </rPr>
      <t xml:space="preserve"> - Planeadas Inicialmente No Calidad de Vida </t>
    </r>
    <r>
      <rPr>
        <b/>
        <sz val="11"/>
        <rFont val="Arial Narrow"/>
        <family val="2"/>
      </rPr>
      <t>(PI NCV)</t>
    </r>
  </si>
  <si>
    <t>Planeadas por Reprogramación (PXR)</t>
  </si>
  <si>
    <t>Planeadas que apuntan a Calidad de vida (PI SCV)</t>
  </si>
  <si>
    <r>
      <t xml:space="preserve">Ejecutadas Según Planeacion Inicial con  </t>
    </r>
    <r>
      <rPr>
        <b/>
        <sz val="11"/>
        <rFont val="Arial Narrow"/>
        <family val="2"/>
      </rPr>
      <t>(ESPI SCV) -</t>
    </r>
    <r>
      <rPr>
        <sz val="11"/>
        <rFont val="Arial Narrow"/>
        <family val="2"/>
      </rPr>
      <t xml:space="preserve"> Ejecutadas Según Planeacion Inicial </t>
    </r>
    <r>
      <rPr>
        <b/>
        <sz val="11"/>
        <rFont val="Arial Narrow"/>
        <family val="2"/>
      </rPr>
      <t>(ESPI SCV)</t>
    </r>
  </si>
  <si>
    <t>Ejecutadas que apuntan a Calidad de vida (ESPI SCV)</t>
  </si>
  <si>
    <t>Pendiente o Cancelada (COP)</t>
  </si>
  <si>
    <t>Cumplimiento de lo planeado inicialmente</t>
  </si>
  <si>
    <t>Cumplimiento de lo planeado Calidad de Vida</t>
  </si>
  <si>
    <t>Cumplimiento TOTAL</t>
  </si>
  <si>
    <t>FIRMA RESPONSABLE DEL SG-SST</t>
  </si>
  <si>
    <t>FIRMA COORDINADOR 
GESTIÓN HUMANA</t>
  </si>
  <si>
    <t>ANÁLISIS 
DE DATOS --&gt;</t>
  </si>
  <si>
    <t>FIRMA DIRECTOR GENERAL</t>
  </si>
  <si>
    <t>PLAN DE 
ACCIÓN ---&gt;</t>
  </si>
  <si>
    <t>AÑO:</t>
  </si>
  <si>
    <t>RESPONSABLES DE PLANEACION Y EJECUCIÓN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</si>
  <si>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</si>
  <si>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</si>
  <si>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</si>
  <si>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</si>
  <si>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</si>
  <si>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</si>
  <si>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</si>
  <si>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</si>
  <si>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</si>
  <si>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</si>
  <si>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</si>
  <si>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</si>
  <si>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ACTIVIDADES</t>
  </si>
  <si>
    <t>COBERTURA</t>
  </si>
  <si>
    <t>PROGRAMA</t>
  </si>
  <si>
    <t>SUB PROGRAMA</t>
  </si>
  <si>
    <t>CAPACITACIÓN</t>
  </si>
  <si>
    <t>POBLACIÓN OBJETIVO</t>
  </si>
  <si>
    <t>FACILITADOR - COMPETENCIAS</t>
  </si>
  <si>
    <t>PLA</t>
  </si>
  <si>
    <t>EJE</t>
  </si>
  <si>
    <t>%</t>
  </si>
  <si>
    <t># PROG</t>
  </si>
  <si>
    <t># ASI</t>
  </si>
  <si>
    <t>% CUMP DE LA ACTIVIDAD</t>
  </si>
  <si>
    <t>% CUMP. COBERTURA</t>
  </si>
  <si>
    <t>COPASST</t>
  </si>
  <si>
    <t>Ana Echeverria (Ingeniera Industrial - Especialista SST)</t>
  </si>
  <si>
    <t>NA</t>
  </si>
  <si>
    <t>Claudia Hernández (Psicóloga - Especialista SST)</t>
  </si>
  <si>
    <t>CCL</t>
  </si>
  <si>
    <t>Servidores Públicos</t>
  </si>
  <si>
    <t>CSV</t>
  </si>
  <si>
    <t>Servidores públicos y contratistas que ingresen en el mes</t>
  </si>
  <si>
    <t>John Peña (Administrador de Empresas - Especialista SST)</t>
  </si>
  <si>
    <t>Contratistas que ingresen en el mes</t>
  </si>
  <si>
    <t>Personal del proveedor que ingrese a las instalaciones</t>
  </si>
  <si>
    <t>John Peña (Administrador de Empresas - Especialista SST) o Sonia Pulido (Profesional SST)</t>
  </si>
  <si>
    <t>Servidores públicos que hayan ingresado en el 2021 (80%)</t>
  </si>
  <si>
    <t>Supervisores de contratos, enlaces abogados SAF y abogados Gestión Contractual</t>
  </si>
  <si>
    <t>John Peña (Administrador de Empresas - Especialista SST) / Abogado Contratos</t>
  </si>
  <si>
    <t>Personal del proveedor</t>
  </si>
  <si>
    <t>Todos los colaboradores de la entidad</t>
  </si>
  <si>
    <t>Poblacion que de acuerdo a la Matriz de Peligros este expuesto a este peligro</t>
  </si>
  <si>
    <t>Familias colaboradores</t>
  </si>
  <si>
    <t>Nutricionista ARL</t>
  </si>
  <si>
    <t>Hijos colaboradores</t>
  </si>
  <si>
    <t>Proveedor ARL</t>
  </si>
  <si>
    <t>Javier Rojas (Militar retirado)</t>
  </si>
  <si>
    <t>Servidores y Publicos de Gestión Documental y Almacén</t>
  </si>
  <si>
    <t>Servidores públicos y contratistas</t>
  </si>
  <si>
    <t>Servidores públicos que comisionen</t>
  </si>
  <si>
    <t>Ana Echeverria (Ingeniera Industrial - Especialista SST) Y Claudia Hernández (Psicóloga - Especialista SST)</t>
  </si>
  <si>
    <t>Servidores públicos y contratistas que comisionen</t>
  </si>
  <si>
    <t>Grupo Caribe Pacifico</t>
  </si>
  <si>
    <t>Conductores</t>
  </si>
  <si>
    <t>Universidad Nacional</t>
  </si>
  <si>
    <r>
      <t xml:space="preserve">SALA DE LACTANCIA MATERNA 
</t>
    </r>
    <r>
      <rPr>
        <b/>
        <sz val="8"/>
        <color rgb="FF008000"/>
        <rFont val="Arial"/>
        <family val="2"/>
      </rPr>
      <t>CHEQUÉATE Y PREVEE</t>
    </r>
  </si>
  <si>
    <t xml:space="preserve">Servidores públicos y contratistas </t>
  </si>
  <si>
    <t>Sonia Pulido (Auxiliar de Enfermeria)</t>
  </si>
  <si>
    <t>Sonia Pulido (Auxiliar de Enfermería)</t>
  </si>
  <si>
    <t>Talleres presenciales y/o virtuales de Nutrición Saludable. (programa  Diana Rocha ,  ejecuta Nutricionista)</t>
  </si>
  <si>
    <t>Pausas Nutricionales-Tips presenciales (Programa  Diana  -ejecuta Nutricionista) - Charla</t>
  </si>
  <si>
    <t>Servidores públicos y contratistas que bajo encuesta de DME tengan alteraciones osteomusculares</t>
  </si>
  <si>
    <t>Diana Montealegre (Fisioterapeuta - Esp. SST)</t>
  </si>
  <si>
    <t>Servidores públicos y contratistas que esten con semipresencialidad</t>
  </si>
  <si>
    <t>Capacitación de prevención de lesión de miembors inferiores</t>
  </si>
  <si>
    <t>Médico - Especialista ARL Positiva</t>
  </si>
  <si>
    <t>Líderes Técnicos Misionales (SELA - SSLA)</t>
  </si>
  <si>
    <r>
      <t xml:space="preserve">Riesgos en la salud relacionados con Carga y Fatiga Mental- </t>
    </r>
    <r>
      <rPr>
        <b/>
        <sz val="10"/>
        <rFont val="Arial"/>
        <family val="2"/>
      </rPr>
      <t>Pausas Cognitivas</t>
    </r>
    <r>
      <rPr>
        <sz val="10"/>
        <rFont val="Arial"/>
        <family val="2"/>
      </rPr>
      <t>-Conciencia corporal y relajación.  ( Programa Sonia - Ejecuta Psicóloga)</t>
    </r>
  </si>
  <si>
    <t>Sonia Pulido (Profesional SST - Bombera Voluntaria)</t>
  </si>
  <si>
    <t>Servidores públicos y contratistas sean miembros del SCI</t>
  </si>
  <si>
    <t>Realización de capacitaciones identificadas como necesarias para el mejoramiento continuo del SG-SST- Capacitaciones según necesidad o requerimientos de los programas, planes, protocolo u otros del SG-SST</t>
  </si>
  <si>
    <t>TOTAL</t>
  </si>
  <si>
    <t>INDICADORES, ANALISIS DE RESULTADOS Y DETERMINACION DE PLANES DE ACCIÓN</t>
  </si>
  <si>
    <t># Actividades Ejecutadas</t>
  </si>
  <si>
    <t># Actividades Planeadas</t>
  </si>
  <si>
    <t>% Cumplimiento Act.</t>
  </si>
  <si>
    <t># de Asistentes</t>
  </si>
  <si>
    <t>Debe remitirse a la fichas técnicas / hojas de vida de indicadores del SG-SST</t>
  </si>
  <si>
    <t># de Personas Programadas</t>
  </si>
  <si>
    <t>% Cumplimiento Cobertura del mes</t>
  </si>
  <si>
    <t>% Cumplimiento Cobertura acumulado del año</t>
  </si>
  <si>
    <t>SISTEMA DE GESTIÓN INTEGRAL HSEQ</t>
  </si>
  <si>
    <t>PROGRAMA DE GESTIÓN</t>
  </si>
  <si>
    <t>NOMBRE DEL PROGRAMA:</t>
  </si>
  <si>
    <t>RESPONSABLE DEL PROGRAMA:</t>
  </si>
  <si>
    <t>Riesgo Prioritario que Genera Enfermedad Profesional
(Programa de Vigilancia Epidemiologica)</t>
  </si>
  <si>
    <t>Aspecto Ambiental Significativo (AAS)</t>
  </si>
  <si>
    <t>Riesgo Prioritario que Genera Accidente de Trabajo</t>
  </si>
  <si>
    <t>Otro</t>
  </si>
  <si>
    <t>1. OBJETIVO DEL PROGRAMA</t>
  </si>
  <si>
    <t>2. ALCANCE</t>
  </si>
  <si>
    <t>3. METAS</t>
  </si>
  <si>
    <t>4.  CRONOGRAMA</t>
  </si>
  <si>
    <t>FECHA PLANEADA DE CUMPLIMIENTO DEL PROGRAMA:</t>
  </si>
  <si>
    <t>ACTIVIDAD</t>
  </si>
  <si>
    <t>PERIODO</t>
  </si>
  <si>
    <r>
      <rPr>
        <b/>
        <sz val="10"/>
        <rFont val="Arial"/>
        <family val="2"/>
      </rPr>
      <t xml:space="preserve">% 
CUMPLIMIENTO </t>
    </r>
    <r>
      <rPr>
        <b/>
        <sz val="9"/>
        <rFont val="Arial"/>
        <family val="2"/>
      </rPr>
      <t>Actividad / Fase</t>
    </r>
  </si>
  <si>
    <t>EVIDENCIA</t>
  </si>
  <si>
    <t>OBSERVACIONES</t>
  </si>
  <si>
    <t xml:space="preserve">FASE 1.  
PLANEACIÓN </t>
  </si>
  <si>
    <t>REVISIÓN Y ACTUALIZACIÓN DE LA MATRIZ DE IDENTIFICACIÓN DE PELIGROS EVALUACIÓN Y CONTROL DE RIESGOS, PARA CADA PROYECTO Y/O POZO O CUANDO HALLA LA INCLUSION DE UNA NUEVA ACTIVIDAD</t>
  </si>
  <si>
    <t>*P</t>
  </si>
  <si>
    <t>REVISIÓN ANUAL / AL INICIO DEL PROYECTO / CAMBIO DE POZO Y LOCACIÓN</t>
  </si>
  <si>
    <t>*E</t>
  </si>
  <si>
    <t xml:space="preserve">IDENTIFICACIÓN PERSONAL EXPUESTO A RIESGO -  </t>
  </si>
  <si>
    <t>MEDICO BOGOTA</t>
  </si>
  <si>
    <t>FASE 2.  
INTERVENCIÓN</t>
  </si>
  <si>
    <t>JORNADA PARA RIESGO CARDIOVASCULAR (TOMA DE TA)</t>
  </si>
  <si>
    <t>EVALUACION NUTRICIONAL</t>
  </si>
  <si>
    <t>Se realizara solo control de peso y se haran las recomendaciones nutricionales y se tendra como base para ver evolucion del trabajador con respecto a las recomendaciones dadas, si es necesario se remitira el trabajador a la EPS.</t>
  </si>
  <si>
    <t>CAPACITACION  EN HABITOS Y ESTILOS DE VIDA SALUDABLES   TEMARIO (EJERCICIO-STRESS-ALCOHOLISMO-TABAQUISMO-OBESIDAD-SOBREPESO)</t>
  </si>
  <si>
    <t>CAMPAÑA NUTRICIÓN SALUDABLE Y SALUD BUCAL</t>
  </si>
  <si>
    <t>CAMPAÑA DE PATOLOGÍAS PARA RIESGO CARDIOVASCULAR (HTA- DIABETES - DISLIPIDEMIAS - I AM)</t>
  </si>
  <si>
    <t>MEDICO DE CAMPO</t>
  </si>
  <si>
    <t>FOR-HSEQ-003</t>
  </si>
  <si>
    <t>CAMPAÑA SOBREPESO Y OBESIDAD</t>
  </si>
  <si>
    <t>CAMPAÑA SOBRE LOS EFECTOS QUE PRODUCE EN LA SALUD EL CONSUMO DE  ALCOHOL, DROGAS Y CIGARRILLO</t>
  </si>
  <si>
    <t>CHARLA EN IMPORTANCIA Y CANTIDAD ADECUADA DEL CONSUMO DE PROTEINAS-MINERALES-CARBOHIDRATOS Y VITAINAS-TIPOS DE GRASAS QUE DEBEMOS CONSUMIR)</t>
  </si>
  <si>
    <t>CHARLA SOBRE DIABETES Y COMO EVITARLA</t>
  </si>
  <si>
    <t>CHARLA SOBRE DISLIPIDEMIAS Y COMO EVITARLA</t>
  </si>
  <si>
    <t>30-oct</t>
  </si>
  <si>
    <t>FASE 3. 
 VERIFICACIÓN DE EFECTIVIDAD DEL PROGRAMA</t>
  </si>
  <si>
    <t>SEGUIMIENTO A INDICADORES, CONTROL Y VERIFICACIÓN DE CUMPLIMIENTO DEL PROGRAMA.</t>
  </si>
  <si>
    <t>SEGUIMIENTO AL CIERRE DE LAS TARJETAS STOP, RELACIONADAS CON IDENTIFICACIÓN DE RIESGOS MECÁNICOS.</t>
  </si>
  <si>
    <t>P*= Programado
E*= Ejecutado</t>
  </si>
  <si>
    <t>5.RECURSOS ASIGNADOS</t>
  </si>
  <si>
    <t>6.  MEDICIÓN Y SEGUIMIENTO</t>
  </si>
  <si>
    <t>CUMPLIMIENTO DEL PROGRAMA</t>
  </si>
  <si>
    <t>P1</t>
  </si>
  <si>
    <t>GRAFICA</t>
  </si>
  <si>
    <t>NOMBRE</t>
  </si>
  <si>
    <t>VARIABLES</t>
  </si>
  <si>
    <t xml:space="preserve">TOTAL </t>
  </si>
  <si>
    <t>FORMULA</t>
  </si>
  <si>
    <t>Actividades ejecutadas *100
Actividades programadas</t>
  </si>
  <si>
    <t>Programadas</t>
  </si>
  <si>
    <t>Ejecutadas</t>
  </si>
  <si>
    <t>Resultado</t>
  </si>
  <si>
    <t>Meta</t>
  </si>
  <si>
    <t>ANALISIS DE DATOS</t>
  </si>
  <si>
    <t>INDICADORES DE IMPACTO</t>
  </si>
  <si>
    <t>P2</t>
  </si>
  <si>
    <t>INCIDENCIA</t>
  </si>
  <si>
    <t>ENERO - DICIEMBRE</t>
  </si>
  <si>
    <t>No. De casos nuevos
_____________________
Población expuesta</t>
  </si>
  <si>
    <t>Casos Nuevos</t>
  </si>
  <si>
    <t>Población Expuesta</t>
  </si>
  <si>
    <t>P3</t>
  </si>
  <si>
    <t>PREVALENCIA</t>
  </si>
  <si>
    <t>No. Casos nuevos +
 Casos antiguos
Población Expuesta</t>
  </si>
  <si>
    <t>Casos nuevos</t>
  </si>
  <si>
    <t>Casos antiguos</t>
  </si>
  <si>
    <t>Población expuesta</t>
  </si>
  <si>
    <t>COBERTURA DEL PROGRAMA</t>
  </si>
  <si>
    <t>P4</t>
  </si>
  <si>
    <t>Personas asistentes*100
Personas expuestas al riesgo</t>
  </si>
  <si>
    <t>Asistentes</t>
  </si>
  <si>
    <t>Expuestos</t>
  </si>
  <si>
    <t>*P1 (PESO DEL INDICADOR DE CUMPLIMIENTO  FRENTE AL PROGRAMA)  + P2  (PESO DEL INDICADOR DE INCIDENCIA  FRENTE AL PROGRAMA) + P3  (PESO DEL INDICADOR DE PREVALENCIA  FRENTE AL PROGRAMA) + P4  (PESO DEL INDICADOR DE COBERTURA  FRENTE AL PROGRAMA) = 100%</t>
  </si>
  <si>
    <t>GESTIÓN DEL PROGRAMA</t>
  </si>
  <si>
    <t xml:space="preserve">[ P1 (Vr periodo cumplimiento/ Vr meta cumplimiento) + P2 (Vr eficacia / Vr meta eficacia) ] + P3 (Vr Cobertura / Vr meta Cobertura)  </t>
  </si>
  <si>
    <t>Cumplimiento</t>
  </si>
  <si>
    <t>Eficacia</t>
  </si>
  <si>
    <t>Cobertura</t>
  </si>
  <si>
    <t>8. PLAN DE ACCIÓN</t>
  </si>
  <si>
    <t>HALLAZGO</t>
  </si>
  <si>
    <t>ACCIÓN</t>
  </si>
  <si>
    <t>FECHA PROGRAMADA</t>
  </si>
  <si>
    <t>FECHA DE EJECUCIÓN</t>
  </si>
  <si>
    <t>Divulgació de Plan de Trabajo y de Capacitación ante  COPASST</t>
  </si>
  <si>
    <t xml:space="preserve">AUDITORIAS </t>
  </si>
  <si>
    <t xml:space="preserve">AUDITORIAS - </t>
  </si>
  <si>
    <t>Notificación y divulgación de Roles y Responsabilidades dentro del SG-SST 2023</t>
  </si>
  <si>
    <t>Recolección de información para Rendición de Cuentas 2022</t>
  </si>
  <si>
    <t>Rendición de cuentas 2022</t>
  </si>
  <si>
    <t>Gestionar actualización presupuesto del SG-SST (solicitar resolución)</t>
  </si>
  <si>
    <t>Revisión Facturación Exámenes Médicos Ocupacionales</t>
  </si>
  <si>
    <t>Revisión Facturación servicios Área Protegida</t>
  </si>
  <si>
    <t>Jornada de toma de Peso, IMC, Toma de Presión Arterial. Ejecuta nutricionista y enfermera y/o médico</t>
  </si>
  <si>
    <t xml:space="preserve">_______________________________
John Mauricio Ardila Santos
Fecha firma: </t>
  </si>
  <si>
    <t>Inducción SST - TEAMS - FORMS</t>
  </si>
  <si>
    <t>Revisión y Socialización Manual Guía de criterios SST en contrataciones</t>
  </si>
  <si>
    <r>
      <t xml:space="preserve">EVALUAR CUMPLIMIENTO DE CRITERIOS SST DE PROVEEDORES  </t>
    </r>
    <r>
      <rPr>
        <b/>
        <sz val="8"/>
        <color rgb="FF008000"/>
        <rFont val="Arial"/>
        <family val="2"/>
      </rPr>
      <t>CONTRATISSTAS</t>
    </r>
  </si>
  <si>
    <t>Capacitación riesgo químico</t>
  </si>
  <si>
    <t xml:space="preserve">Acompañamiento y asesoría para diagnóstico y actualización del Manual de Autoprotección y seguridad de riesgo público. </t>
  </si>
  <si>
    <t>Inspección de EPPs (virtuales o presenciales )</t>
  </si>
  <si>
    <t>Seguimiento a estadisticas y hallazagos de las Inspecciones de Vehículos</t>
  </si>
  <si>
    <t xml:space="preserve">Inspección de seguridad de instalaciones </t>
  </si>
  <si>
    <t xml:space="preserve">Revisión del documentos del programa.   - Actividades de SBC </t>
  </si>
  <si>
    <t>Campaña Herramienta ANLARMA para el reporte de condiciones y actos inseguros (actividad lúdica)</t>
  </si>
  <si>
    <t>Seguimiento hallazgos inspecciones / recorridos / ANLARMA/  reuniones o correos de seguimiento.</t>
  </si>
  <si>
    <t xml:space="preserve">Actualización y/ o Socialización Procedimiento Trabajo Seguro en Comisiones / MEDEVAC/  Socialización Instructivo de Análisis de Trabajo Seguro de Actividad Críticas - ATS- </t>
  </si>
  <si>
    <t xml:space="preserve">Capacitación Matriz de EPP e higiene </t>
  </si>
  <si>
    <t xml:space="preserve">Actualización de Matriz de Peligros / Reuniones y Encuestas.  </t>
  </si>
  <si>
    <t xml:space="preserve">Actualización de Matriz de Peligros / Consolidación y Análisis de Información.  </t>
  </si>
  <si>
    <t xml:space="preserve">Capacitación aplicación de  ATS </t>
  </si>
  <si>
    <t xml:space="preserve">Jornada BICI-ANLA / Jornada Registro BICI / Stand proveedor de seguros de bicicletas. Semana de la salud </t>
  </si>
  <si>
    <t xml:space="preserve">Divulgación y seguimiento Tablero de Visibilidad Gerencial  </t>
  </si>
  <si>
    <t xml:space="preserve">TELETRABAJO </t>
  </si>
  <si>
    <t xml:space="preserve">Acompañamiento mensual a las reuniones del COPASST y seguimiento </t>
  </si>
  <si>
    <t xml:space="preserve">BOLETIN SEGURIDAD Y SALUD EN EL TRABAJO </t>
  </si>
  <si>
    <t xml:space="preserve">Divulgación a toda la entidad sobre Resolución y procedimiento CCL- Capacitacitación de Acoso Laboral </t>
  </si>
  <si>
    <t xml:space="preserve"> Pista / Entrenamiento Plan de Emergencias </t>
  </si>
  <si>
    <t>Capacitaciones de Lactancia Materna (Beneficios de la lactancia materna, propiedades y efectos a corto y largo plazo)-  (Técnicas de amamantamiento, extracción, conservación, transporte y suministro de la leche materna)- Riesgos del uso de biberones y chupos y leche artificial, cuidados de la madre y el bebé (signos de alarma), alimentación complementaria y se incluyen las normas que protegen la maternidad y lactancia en Colombia.)</t>
  </si>
  <si>
    <t>Revisión y Actualización del documento  de Medicina Preventiva y del Trabajo- Revisar todos los subpromagramas</t>
  </si>
  <si>
    <t xml:space="preserve">Cine foro de salud mental </t>
  </si>
  <si>
    <t xml:space="preserve">Elaboración y Socialización de Informes de Bateria </t>
  </si>
  <si>
    <t xml:space="preserve">Retroalimentación  Individual a trabajadores que presenten sospecha de caso derivado de Batería de Riesgo Psicosocial  ( triangulación de Información) </t>
  </si>
  <si>
    <t xml:space="preserve">Valoración médica y psicosocial  de aptitud para brigadista- </t>
  </si>
  <si>
    <r>
      <t xml:space="preserve">SUB PROGRAMA DE VIGILANCIA EPIDEMIOLÓGICA DE FACTORES DE </t>
    </r>
    <r>
      <rPr>
        <b/>
        <sz val="8"/>
        <rFont val="Arial"/>
        <family val="2"/>
      </rPr>
      <t xml:space="preserve">RIESGO PSICOSOCIAL CERO ES-TRES / 0 ES 3 </t>
    </r>
    <r>
      <rPr>
        <sz val="8"/>
        <rFont val="Arial"/>
        <family val="2"/>
      </rPr>
      <t xml:space="preserve"> </t>
    </r>
    <r>
      <rPr>
        <b/>
        <u/>
        <sz val="8"/>
        <color rgb="FF008000"/>
        <rFont val="Arial"/>
        <family val="2"/>
      </rPr>
      <t>(INSPIRAR)</t>
    </r>
  </si>
  <si>
    <r>
      <t xml:space="preserve">SUB PROGRAMA DE VIGILANCIA EPIDEMIOLÓGICA DE FACTORES DE </t>
    </r>
    <r>
      <rPr>
        <b/>
        <sz val="8"/>
        <rFont val="Arial"/>
        <family val="2"/>
      </rPr>
      <t>RIESGO PSICOSOCIAL</t>
    </r>
    <r>
      <rPr>
        <sz val="8"/>
        <rFont val="Arial"/>
        <family val="2"/>
      </rPr>
      <t xml:space="preserve"> - CERO ES-TRES / 0 ES 3 </t>
    </r>
    <r>
      <rPr>
        <b/>
        <u/>
        <sz val="8"/>
        <color rgb="FF008000"/>
        <rFont val="Arial"/>
        <family val="2"/>
      </rPr>
      <t>(INSPIRAR)</t>
    </r>
  </si>
  <si>
    <t xml:space="preserve"> INSPIRAR versión individual: Competencias blandas  (De acuerdo a resultados de la Batería de Riesgo Psicosocial - Grupos de acuerdo a priorización )</t>
  </si>
  <si>
    <t xml:space="preserve">Taller INSPIRAR versión lideres: Para líderes técnicos prueba piloto ( grupo y/o subidrección con indicadores más bajos en la Batería en Riesgo Intralaboral), aplicación del DISC y retroalimentación  </t>
  </si>
  <si>
    <t xml:space="preserve">Realizar boletines de Salud y Vida - temas transversales </t>
  </si>
  <si>
    <t>Diagnóstico de conocimiento brigadistas y definición de temas de capacitación</t>
  </si>
  <si>
    <t xml:space="preserve">Capacitaciones Brigada de Emergencia de acuerdo a diagnóstico </t>
  </si>
  <si>
    <t xml:space="preserve">Análisis estadístico de Ausentismo., Envió de información de ausentismo a los asesores de ARL para incluir en cada programa de acuerdo a necesidad </t>
  </si>
  <si>
    <t xml:space="preserve">Revisión base de ausentismo y necesidades especificas </t>
  </si>
  <si>
    <t xml:space="preserve">Plan de acción (capacitación- actividad - seguimiento) de ausentismo </t>
  </si>
  <si>
    <t xml:space="preserve">Campaña de motivación para realización de actividad física </t>
  </si>
  <si>
    <t xml:space="preserve">Tips de Prevención de Riesgo Cardiovascular / y /o  Recetas saludables. </t>
  </si>
  <si>
    <t>Talleres  de  Nutrición Saludable.</t>
  </si>
  <si>
    <t>Seguimientos Nutricionales. (profesional ARL  )</t>
  </si>
  <si>
    <t xml:space="preserve">Aplicación encuesta SIM DME . (para personal nuevo en la entidad) </t>
  </si>
  <si>
    <t>Inspecciones y/o adecuaciones de puestos de Trabajo y Actualización de la Matriz de Inspecciones de Puestos de Trabajos y requerimientos.</t>
  </si>
  <si>
    <t>Capacitación higiene postural y ergonomía en oficina y en casa .</t>
  </si>
  <si>
    <t xml:space="preserve">Capacitacion de prevencion de  enfermedades de columna y  Manipulacion manual de carga </t>
  </si>
  <si>
    <t>Aplica a todos los servidores públicos, contratistas y proveedores que presten servicios a LA AUTORIDAD NACIONAL DE LICENCIAS AMBIENTALES - ANLA</t>
  </si>
  <si>
    <r>
      <t xml:space="preserve">Planeadas Inicialmente Si Calidad de Vida </t>
    </r>
    <r>
      <rPr>
        <b/>
        <sz val="8"/>
        <rFont val="Arial Narrow"/>
        <family val="2"/>
      </rPr>
      <t xml:space="preserve">(PI SCV) - </t>
    </r>
    <r>
      <rPr>
        <sz val="8"/>
        <rFont val="Arial Narrow"/>
        <family val="2"/>
      </rPr>
      <t>Planeadas Inicialmente No Calidad de Vida</t>
    </r>
    <r>
      <rPr>
        <b/>
        <sz val="8"/>
        <rFont val="Arial Narrow"/>
        <family val="2"/>
      </rPr>
      <t xml:space="preserve"> (PI NCV) - </t>
    </r>
  </si>
  <si>
    <r>
      <t xml:space="preserve">Planeadas por Reprogramación </t>
    </r>
    <r>
      <rPr>
        <b/>
        <sz val="8"/>
        <rFont val="Arial Narrow"/>
        <family val="2"/>
      </rPr>
      <t>(PXR)</t>
    </r>
  </si>
  <si>
    <r>
      <t xml:space="preserve">Ejecutadas Según Planeacion Inicial con  </t>
    </r>
    <r>
      <rPr>
        <b/>
        <sz val="8"/>
        <rFont val="Arial Narrow"/>
        <family val="2"/>
      </rPr>
      <t>(ESPI SCV) - Ejecutadas Según Planeacion Inicial (ESPI SCV)</t>
    </r>
  </si>
  <si>
    <r>
      <t xml:space="preserve">Pendiente o Cancelada </t>
    </r>
    <r>
      <rPr>
        <b/>
        <sz val="8"/>
        <rFont val="Arial Narrow"/>
        <family val="2"/>
      </rPr>
      <t>(COP)</t>
    </r>
  </si>
  <si>
    <t>Diana Rocha - Asesor ARL (Fisioterapeuta)</t>
  </si>
  <si>
    <t>Sonia Pulido - Asesor ARL (Psicólogo)</t>
  </si>
  <si>
    <t>John Peña - Asesor ARL (Ingeniero)</t>
  </si>
  <si>
    <t>Diana Rocha - Asesor ARL (Nutricionista y/o Médico)</t>
  </si>
  <si>
    <t>Rosa Hernandez, John Peña, Sonia Pulido, Diana Rocha y Katherine Suárez</t>
  </si>
  <si>
    <t>John Peña - Katherine Suaréz</t>
  </si>
  <si>
    <t>John Peña - Diana Rocha</t>
  </si>
  <si>
    <t>Diana Rocha - Katherine Suarez</t>
  </si>
  <si>
    <t>Inspecciones virtuales de Teletrabajo / Aplicación de Manual para nuevos servidores que se postulen y seguimiento de las condiciones de teletrabajo servidores que aprobaron la prueba piloto de teletrabajo</t>
  </si>
  <si>
    <t>Rosa Hernandez, John Peña, Diana Rocha y/o Asesores ARL</t>
  </si>
  <si>
    <t>Revisión Plan Estratégico de Seguridad Vial con ARL</t>
  </si>
  <si>
    <t>Gestionar y enviar encuesta de participación y consulta de los colaboradores y comunicado invitando a participar en él SG-SST</t>
  </si>
  <si>
    <t>Solicitar y/o Gestionar con ARL, OAP y/u OCI las Auditorias Internas del SG-SST / PESV.</t>
  </si>
  <si>
    <t>Rosa Hernandez, John Peña, Sonia Pulido y Diana Rocha</t>
  </si>
  <si>
    <t>Rosa Hernandez y Katherine Suárez</t>
  </si>
  <si>
    <t>Realización de la Auditoría Interna del SG-SST</t>
  </si>
  <si>
    <t>Creación Plan de Trabajo y Plan de Capacitación 2024</t>
  </si>
  <si>
    <t>Gestionar aprobación del plan de trabajo y capacitación 2024 por el DIRECTOR</t>
  </si>
  <si>
    <t>Establecimiento de objetivos y metas e indicadores de  SST. 2023</t>
  </si>
  <si>
    <t>Gestionar el Proceso adquisición EPPs</t>
  </si>
  <si>
    <t>Gestionar el Proceso adquisición Elementos de Emergencia</t>
  </si>
  <si>
    <t>Revisar si existe necesidades de apoyapies, para inicar el Proceso adquisición elementos de Ergonomía</t>
  </si>
  <si>
    <t>Rosa Hernandez, John Peña, Sonia Pulido, Diana Rocha y Katherine Suarez</t>
  </si>
  <si>
    <t>Enviar correos a los supervisores de contrato recordando el cumplimiento del Manual Guía de Contratación y cumplimiento de criterios SST-  Solicitar evidencias a Proveedor del PIC, Proveedor de actividades de Bienestar,  Proveedor de Vigilancia, Proveedor de Aseo y Cafeteria, entre otros.</t>
  </si>
  <si>
    <t>Capacitación prevención de riesgos en en hogar</t>
  </si>
  <si>
    <t>Apoyo en la Socialización de documentos sobre riesgo público de la entidad</t>
  </si>
  <si>
    <t>Capacitación sobre Riesgo Público  / temas varios identificados en el diagnostico</t>
  </si>
  <si>
    <t>Capacitación de prevención de consumo de sustancias psicoactivas / Política prevención consumo SPA - colaboradores que consumen SPA según perfil sociodemográfico y/o EMO - Conductores</t>
  </si>
  <si>
    <t>Capacitación Primeros Auxilios Conductores / Proveedor del PIC</t>
  </si>
  <si>
    <t>Solicitud de mediciones higiénicas a la ARL. Mediciones de iluminación y ventilación.</t>
  </si>
  <si>
    <t>DESCONECTATE PARA CONECTARTE Pausas saludables-Rumbo terapia-Terapias lúdicas.</t>
  </si>
  <si>
    <t>Revisión de documentación sobre  prevención de lesiones deportivas y otros documentos índole de DME.</t>
  </si>
  <si>
    <t>Socialización sobre el uso de la sala de Lactancia Materna (Sala Amiga)</t>
  </si>
  <si>
    <t xml:space="preserve">Capacitación Riesgos en la salud relacionados con Carga y Fatiga Mental- Pausas Cognitivas-Conciencia corporal y relajación. </t>
  </si>
  <si>
    <t>Capacitación de Prevención de conductas de acoso laboral.</t>
  </si>
  <si>
    <t>Capacitación Prevención del Consumo de Alcohol, Tabaco y Sustancias psicoactivas.  Programa Sonia - Ejecuta Psicóloga)</t>
  </si>
  <si>
    <t>Capacitaciones sobre el Sistema Comando de Incidente.</t>
  </si>
  <si>
    <t>Comunicar masivamente el Reto Saludable, seguimiento al cumplimiento  del mismo</t>
  </si>
  <si>
    <t>Envío masivo de TIPs de prevención y promoción de DME.</t>
  </si>
  <si>
    <t>% CUMP.</t>
  </si>
  <si>
    <t>_________________________________________
Rosa Helena Hernández Cortes Lic. Ren. 14744-2021
Fecha firma: 28 de noviembre de 2022</t>
  </si>
  <si>
    <t>PLAN DE TRABAJO Y CAPACITACIÓN ANUAL DEL SG-SST AÑO 2023</t>
  </si>
  <si>
    <t>_______________________________
Nany Heidi Alonso Triana
Fecha firma: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</si>
</sst>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"/>
    <numFmt numFmtId="165" formatCode="0.0%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name val="Arial Narrow"/>
      <family val="2"/>
    </font>
    <font>
      <sz val="5"/>
      <name val="Arial Narrow"/>
      <family val="2"/>
    </font>
    <font>
      <sz val="11"/>
      <name val="Calibri"/>
      <family val="2"/>
      <scheme val="minor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b/>
      <sz val="14"/>
      <name val="Arial"/>
      <family val="2"/>
    </font>
    <font>
      <b/>
      <sz val="8"/>
      <name val="Arial Narrow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8"/>
      <color rgb="FF008000"/>
      <name val="Arial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7"/>
      <color rgb="FFFF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theme="1"/>
      <name val="Arial"/>
      <family val="2"/>
    </font>
    <font>
      <sz val="10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80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5" fontId="7" fillId="3" borderId="1" xfId="0" applyNumberFormat="1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quotePrefix="1" applyFont="1" applyBorder="1" applyAlignment="1" applyProtection="1">
      <alignment horizontal="center" vertical="center"/>
      <protection locked="0"/>
    </xf>
    <xf numFmtId="9" fontId="9" fillId="0" borderId="1" xfId="3" applyFont="1" applyFill="1" applyBorder="1" applyAlignment="1" applyProtection="1">
      <alignment horizontal="center" vertical="center"/>
    </xf>
    <xf numFmtId="9" fontId="8" fillId="0" borderId="1" xfId="3" applyFont="1" applyFill="1" applyBorder="1" applyAlignment="1" applyProtection="1">
      <alignment horizontal="center" vertic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9" fontId="0" fillId="0" borderId="1" xfId="3" applyFont="1" applyFill="1" applyBorder="1" applyAlignment="1" applyProtection="1">
      <alignment horizontal="center" vertical="center" wrapText="1"/>
    </xf>
    <xf numFmtId="1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3" applyNumberFormat="1" applyFont="1" applyFill="1" applyBorder="1" applyAlignment="1" applyProtection="1">
      <alignment horizontal="center" vertical="center" wrapText="1"/>
    </xf>
    <xf numFmtId="0" fontId="4" fillId="0" borderId="3" xfId="3" applyNumberFormat="1" applyFont="1" applyFill="1" applyBorder="1" applyAlignment="1" applyProtection="1">
      <alignment horizontal="center" vertical="center" wrapText="1"/>
    </xf>
    <xf numFmtId="16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7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7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3" fillId="0" borderId="1" xfId="0" applyFont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165" fontId="0" fillId="0" borderId="0" xfId="3" applyNumberFormat="1" applyFont="1"/>
    <xf numFmtId="0" fontId="14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2" fillId="0" borderId="0" xfId="4"/>
    <xf numFmtId="0" fontId="2" fillId="0" borderId="0" xfId="4" applyAlignment="1">
      <alignment horizontal="center" vertical="center"/>
    </xf>
    <xf numFmtId="9" fontId="0" fillId="0" borderId="0" xfId="5" applyFont="1" applyAlignment="1">
      <alignment horizontal="center" vertical="center"/>
    </xf>
    <xf numFmtId="0" fontId="21" fillId="17" borderId="1" xfId="4" applyFont="1" applyFill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" fillId="13" borderId="1" xfId="4" applyFill="1" applyBorder="1" applyAlignment="1">
      <alignment horizontal="center" vertical="center"/>
    </xf>
    <xf numFmtId="0" fontId="2" fillId="0" borderId="0" xfId="4" applyAlignment="1">
      <alignment wrapText="1"/>
    </xf>
    <xf numFmtId="9" fontId="0" fillId="0" borderId="1" xfId="5" applyFont="1" applyBorder="1" applyAlignment="1">
      <alignment horizontal="center" vertical="center" wrapText="1"/>
    </xf>
    <xf numFmtId="9" fontId="0" fillId="15" borderId="1" xfId="5" applyFont="1" applyFill="1" applyBorder="1" applyAlignment="1">
      <alignment horizontal="center" vertical="center" wrapText="1"/>
    </xf>
    <xf numFmtId="0" fontId="2" fillId="0" borderId="1" xfId="4" applyBorder="1" applyAlignment="1">
      <alignment horizontal="center" vertical="center" wrapText="1"/>
    </xf>
    <xf numFmtId="0" fontId="2" fillId="0" borderId="0" xfId="4" applyAlignment="1">
      <alignment horizontal="left" vertical="center" wrapText="1"/>
    </xf>
    <xf numFmtId="0" fontId="20" fillId="17" borderId="1" xfId="4" applyFont="1" applyFill="1" applyBorder="1" applyAlignment="1">
      <alignment horizontal="center" vertical="center" wrapText="1"/>
    </xf>
    <xf numFmtId="9" fontId="24" fillId="13" borderId="1" xfId="5" applyFont="1" applyFill="1" applyBorder="1" applyAlignment="1">
      <alignment horizontal="center" vertical="center" wrapText="1"/>
    </xf>
    <xf numFmtId="0" fontId="24" fillId="13" borderId="1" xfId="4" applyFont="1" applyFill="1" applyBorder="1" applyAlignment="1">
      <alignment horizontal="center" vertical="center" wrapText="1"/>
    </xf>
    <xf numFmtId="9" fontId="24" fillId="13" borderId="1" xfId="5" applyFont="1" applyFill="1" applyBorder="1" applyAlignment="1">
      <alignment horizontal="center" vertical="center"/>
    </xf>
    <xf numFmtId="0" fontId="24" fillId="13" borderId="1" xfId="4" applyFont="1" applyFill="1" applyBorder="1" applyAlignment="1">
      <alignment horizontal="center" vertical="center"/>
    </xf>
    <xf numFmtId="15" fontId="30" fillId="10" borderId="1" xfId="0" applyNumberFormat="1" applyFont="1" applyFill="1" applyBorder="1" applyAlignment="1">
      <alignment horizontal="center" vertical="center" wrapText="1"/>
    </xf>
    <xf numFmtId="0" fontId="32" fillId="17" borderId="6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32" fillId="17" borderId="15" xfId="0" applyFont="1" applyFill="1" applyBorder="1" applyAlignment="1">
      <alignment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4" fillId="17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 applyProtection="1">
      <alignment horizontal="center" vertical="center"/>
    </xf>
    <xf numFmtId="0" fontId="3" fillId="0" borderId="13" xfId="0" applyFont="1" applyBorder="1"/>
    <xf numFmtId="0" fontId="37" fillId="0" borderId="0" xfId="0" applyFont="1" applyAlignment="1">
      <alignment horizontal="center" vertical="center"/>
    </xf>
    <xf numFmtId="0" fontId="15" fillId="9" borderId="10" xfId="0" applyFont="1" applyFill="1" applyBorder="1" applyAlignment="1">
      <alignment horizontal="center" vertical="center" wrapText="1"/>
    </xf>
    <xf numFmtId="0" fontId="0" fillId="0" borderId="12" xfId="0" applyBorder="1"/>
    <xf numFmtId="9" fontId="3" fillId="15" borderId="1" xfId="5" applyFont="1" applyFill="1" applyBorder="1" applyAlignment="1">
      <alignment horizontal="center" vertical="center" wrapText="1"/>
    </xf>
    <xf numFmtId="3" fontId="23" fillId="0" borderId="1" xfId="4" applyNumberFormat="1" applyFont="1" applyBorder="1" applyAlignment="1">
      <alignment horizontal="center" vertical="center"/>
    </xf>
    <xf numFmtId="165" fontId="20" fillId="17" borderId="1" xfId="3" applyNumberFormat="1" applyFont="1" applyFill="1" applyBorder="1" applyAlignment="1">
      <alignment horizontal="center" vertical="center" wrapText="1"/>
    </xf>
    <xf numFmtId="165" fontId="20" fillId="17" borderId="1" xfId="5" applyNumberFormat="1" applyFont="1" applyFill="1" applyBorder="1" applyAlignment="1">
      <alignment horizontal="center" vertical="center" wrapText="1"/>
    </xf>
    <xf numFmtId="15" fontId="30" fillId="11" borderId="1" xfId="0" applyNumberFormat="1" applyFont="1" applyFill="1" applyBorder="1" applyAlignment="1" applyProtection="1">
      <alignment horizontal="center" vertical="center" wrapText="1"/>
      <protection locked="0"/>
    </xf>
    <xf numFmtId="15" fontId="30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4" fillId="17" borderId="1" xfId="0" applyFont="1" applyFill="1" applyBorder="1" applyAlignment="1">
      <alignment horizontal="center" vertical="center"/>
    </xf>
    <xf numFmtId="0" fontId="33" fillId="17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9" borderId="1" xfId="0" applyFont="1" applyFill="1" applyBorder="1" applyAlignment="1">
      <alignment horizontal="left" vertical="center" wrapText="1"/>
    </xf>
    <xf numFmtId="0" fontId="13" fillId="1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31" fillId="18" borderId="1" xfId="5" applyFont="1" applyFill="1" applyBorder="1" applyAlignment="1" applyProtection="1">
      <alignment horizontal="center" vertical="center"/>
    </xf>
    <xf numFmtId="0" fontId="13" fillId="21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17" borderId="1" xfId="4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2" fillId="10" borderId="1" xfId="4" applyFill="1" applyBorder="1" applyAlignment="1" applyProtection="1">
      <alignment horizontal="center" vertical="center" wrapText="1"/>
      <protection locked="0"/>
    </xf>
    <xf numFmtId="9" fontId="0" fillId="15" borderId="1" xfId="5" applyFont="1" applyFill="1" applyBorder="1" applyAlignment="1" applyProtection="1">
      <alignment horizontal="center" vertical="center" wrapText="1"/>
      <protection locked="0"/>
    </xf>
    <xf numFmtId="0" fontId="2" fillId="0" borderId="1" xfId="4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>
      <alignment horizontal="left" vertical="center" wrapText="1"/>
    </xf>
    <xf numFmtId="0" fontId="3" fillId="19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2" fillId="12" borderId="1" xfId="4" applyFill="1" applyBorder="1" applyAlignment="1" applyProtection="1">
      <alignment horizontal="center" vertical="center" wrapText="1"/>
      <protection locked="0"/>
    </xf>
    <xf numFmtId="0" fontId="21" fillId="17" borderId="1" xfId="4" applyFont="1" applyFill="1" applyBorder="1" applyAlignment="1">
      <alignment horizontal="center" vertical="center" wrapText="1"/>
    </xf>
    <xf numFmtId="0" fontId="1" fillId="10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4" applyFont="1" applyBorder="1" applyAlignment="1">
      <alignment horizontal="center" vertical="center" wrapText="1"/>
    </xf>
    <xf numFmtId="0" fontId="1" fillId="13" borderId="1" xfId="4" applyFont="1" applyFill="1" applyBorder="1" applyAlignment="1">
      <alignment horizontal="center" vertical="center"/>
    </xf>
    <xf numFmtId="0" fontId="2" fillId="10" borderId="1" xfId="4" applyFill="1" applyBorder="1" applyAlignment="1">
      <alignment horizontal="center" vertical="center" wrapText="1"/>
    </xf>
    <xf numFmtId="1" fontId="2" fillId="10" borderId="1" xfId="4" applyNumberFormat="1" applyFill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2" fillId="23" borderId="1" xfId="4" applyFill="1" applyBorder="1" applyAlignment="1" applyProtection="1">
      <alignment horizontal="center" vertical="center" wrapText="1"/>
      <protection locked="0"/>
    </xf>
    <xf numFmtId="0" fontId="2" fillId="23" borderId="1" xfId="4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6" fillId="19" borderId="1" xfId="0" applyFont="1" applyFill="1" applyBorder="1" applyAlignment="1">
      <alignment horizontal="center" vertical="center" wrapText="1"/>
    </xf>
    <xf numFmtId="0" fontId="14" fillId="22" borderId="0" xfId="0" applyFont="1" applyFill="1"/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7" fillId="17" borderId="1" xfId="4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 wrapText="1"/>
    </xf>
    <xf numFmtId="0" fontId="17" fillId="16" borderId="3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/>
    </xf>
    <xf numFmtId="0" fontId="14" fillId="16" borderId="10" xfId="0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34" fillId="17" borderId="14" xfId="0" applyFont="1" applyFill="1" applyBorder="1" applyAlignment="1">
      <alignment horizontal="center" vertical="center" wrapText="1"/>
    </xf>
    <xf numFmtId="0" fontId="34" fillId="17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7" fillId="14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 wrapText="1"/>
    </xf>
    <xf numFmtId="10" fontId="14" fillId="0" borderId="2" xfId="3" applyNumberFormat="1" applyFont="1" applyFill="1" applyBorder="1" applyAlignment="1" applyProtection="1">
      <alignment horizontal="center" vertical="center"/>
    </xf>
    <xf numFmtId="10" fontId="14" fillId="0" borderId="10" xfId="3" applyNumberFormat="1" applyFont="1" applyFill="1" applyBorder="1" applyAlignment="1" applyProtection="1">
      <alignment horizontal="center" vertical="center"/>
    </xf>
    <xf numFmtId="10" fontId="14" fillId="0" borderId="3" xfId="3" applyNumberFormat="1" applyFont="1" applyFill="1" applyBorder="1" applyAlignment="1" applyProtection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32" fillId="17" borderId="15" xfId="0" applyFont="1" applyFill="1" applyBorder="1" applyAlignment="1">
      <alignment horizontal="center" vertical="center" wrapText="1"/>
    </xf>
    <xf numFmtId="0" fontId="32" fillId="17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4" fillId="10" borderId="2" xfId="3" applyNumberFormat="1" applyFont="1" applyFill="1" applyBorder="1" applyAlignment="1" applyProtection="1">
      <alignment horizontal="center" vertical="center"/>
    </xf>
    <xf numFmtId="165" fontId="14" fillId="10" borderId="10" xfId="3" applyNumberFormat="1" applyFont="1" applyFill="1" applyBorder="1" applyAlignment="1" applyProtection="1">
      <alignment horizontal="center" vertical="center"/>
    </xf>
    <xf numFmtId="165" fontId="14" fillId="10" borderId="3" xfId="3" applyNumberFormat="1" applyFont="1" applyFill="1" applyBorder="1" applyAlignment="1" applyProtection="1">
      <alignment horizontal="center" vertical="center"/>
    </xf>
    <xf numFmtId="0" fontId="2" fillId="0" borderId="0" xfId="4" applyAlignment="1">
      <alignment horizontal="center"/>
    </xf>
    <xf numFmtId="0" fontId="2" fillId="0" borderId="8" xfId="4" applyBorder="1" applyAlignment="1">
      <alignment horizontal="center"/>
    </xf>
    <xf numFmtId="0" fontId="20" fillId="17" borderId="2" xfId="4" applyFont="1" applyFill="1" applyBorder="1" applyAlignment="1">
      <alignment horizontal="center" vertical="center"/>
    </xf>
    <xf numFmtId="0" fontId="20" fillId="17" borderId="10" xfId="4" applyFont="1" applyFill="1" applyBorder="1" applyAlignment="1">
      <alignment horizontal="center" vertical="center"/>
    </xf>
    <xf numFmtId="0" fontId="20" fillId="17" borderId="1" xfId="4" applyFont="1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25" fillId="17" borderId="14" xfId="4" applyFont="1" applyFill="1" applyBorder="1" applyAlignment="1">
      <alignment horizontal="center" vertical="center"/>
    </xf>
    <xf numFmtId="0" fontId="25" fillId="17" borderId="6" xfId="4" applyFont="1" applyFill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165" fontId="22" fillId="0" borderId="1" xfId="5" applyNumberFormat="1" applyFont="1" applyBorder="1" applyAlignment="1">
      <alignment horizontal="center" vertical="center"/>
    </xf>
    <xf numFmtId="0" fontId="25" fillId="17" borderId="7" xfId="4" applyFont="1" applyFill="1" applyBorder="1" applyAlignment="1">
      <alignment horizontal="center" vertical="center"/>
    </xf>
    <xf numFmtId="0" fontId="26" fillId="0" borderId="1" xfId="4" applyFont="1" applyBorder="1" applyAlignment="1">
      <alignment horizontal="left" vertical="center" indent="2"/>
    </xf>
    <xf numFmtId="0" fontId="23" fillId="13" borderId="1" xfId="4" applyFont="1" applyFill="1" applyBorder="1" applyAlignment="1">
      <alignment horizontal="center" vertical="center"/>
    </xf>
    <xf numFmtId="0" fontId="2" fillId="0" borderId="12" xfId="4" applyBorder="1" applyAlignment="1">
      <alignment horizontal="center" vertical="center" wrapText="1"/>
    </xf>
    <xf numFmtId="0" fontId="2" fillId="0" borderId="13" xfId="4" applyBorder="1" applyAlignment="1">
      <alignment horizontal="center" vertical="center" wrapText="1"/>
    </xf>
    <xf numFmtId="0" fontId="2" fillId="0" borderId="4" xfId="4" applyBorder="1" applyAlignment="1">
      <alignment horizontal="center" vertical="center" wrapText="1"/>
    </xf>
    <xf numFmtId="0" fontId="20" fillId="17" borderId="15" xfId="4" applyFont="1" applyFill="1" applyBorder="1" applyAlignment="1">
      <alignment horizontal="center" vertical="center" wrapText="1"/>
    </xf>
    <xf numFmtId="0" fontId="20" fillId="17" borderId="11" xfId="4" applyFont="1" applyFill="1" applyBorder="1" applyAlignment="1">
      <alignment horizontal="center" vertical="center" wrapText="1"/>
    </xf>
    <xf numFmtId="9" fontId="22" fillId="0" borderId="1" xfId="5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1" fillId="4" borderId="10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9" fontId="0" fillId="0" borderId="1" xfId="3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justify" vertical="center" wrapText="1"/>
    </xf>
    <xf numFmtId="0" fontId="13" fillId="0" borderId="14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2" xfId="3" applyNumberFormat="1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9" fontId="4" fillId="0" borderId="1" xfId="3" applyFont="1" applyFill="1" applyBorder="1" applyAlignment="1" applyProtection="1">
      <alignment horizontal="center" vertical="center" wrapText="1"/>
    </xf>
    <xf numFmtId="9" fontId="4" fillId="0" borderId="2" xfId="3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9" fontId="4" fillId="0" borderId="3" xfId="3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80">
    <cellStyle name="Hipervínculo" xfId="50" builtinId="8" hidden="1"/>
    <cellStyle name="Hipervínculo" xfId="62" builtinId="8" hidden="1"/>
    <cellStyle name="Hipervínculo" xfId="52" builtinId="8" hidden="1"/>
    <cellStyle name="Hipervínculo" xfId="64" builtinId="8" hidden="1"/>
    <cellStyle name="Hipervínculo" xfId="74" builtinId="8" hidden="1"/>
    <cellStyle name="Hipervínculo" xfId="56" builtinId="8" hidden="1"/>
    <cellStyle name="Hipervínculo" xfId="68" builtinId="8" hidden="1"/>
    <cellStyle name="Hipervínculo" xfId="32" builtinId="8" hidden="1"/>
    <cellStyle name="Hipervínculo" xfId="8" builtinId="8" hidden="1"/>
    <cellStyle name="Hipervínculo" xfId="16" builtinId="8" hidden="1"/>
    <cellStyle name="Hipervínculo" xfId="40" builtinId="8" hidden="1"/>
    <cellStyle name="Hipervínculo" xfId="14" builtinId="8" hidden="1"/>
    <cellStyle name="Hipervínculo" xfId="22" builtinId="8" hidden="1"/>
    <cellStyle name="Hipervínculo" xfId="42" builtinId="8" hidden="1"/>
    <cellStyle name="Hipervínculo" xfId="10" builtinId="8" hidden="1"/>
    <cellStyle name="Hipervínculo" xfId="46" builtinId="8" hidden="1"/>
    <cellStyle name="Hipervínculo" xfId="54" builtinId="8" hidden="1"/>
    <cellStyle name="Hipervínculo" xfId="38" builtinId="8" hidden="1"/>
    <cellStyle name="Hipervínculo" xfId="60" builtinId="8" hidden="1"/>
    <cellStyle name="Hipervínculo" xfId="66" builtinId="8" hidden="1"/>
    <cellStyle name="Hipervínculo" xfId="34" builtinId="8" hidden="1"/>
    <cellStyle name="Hipervínculo" xfId="20" builtinId="8" hidden="1"/>
    <cellStyle name="Hipervínculo" xfId="24" builtinId="8" hidden="1"/>
    <cellStyle name="Hipervínculo" xfId="28" builtinId="8" hidden="1"/>
    <cellStyle name="Hipervínculo" xfId="18" builtinId="8" hidden="1"/>
    <cellStyle name="Hipervínculo" xfId="44" builtinId="8" hidden="1"/>
    <cellStyle name="Hipervínculo" xfId="72" builtinId="8" hidden="1"/>
    <cellStyle name="Hipervínculo" xfId="58" builtinId="8" hidden="1"/>
    <cellStyle name="Hipervínculo" xfId="30" builtinId="8" hidden="1"/>
    <cellStyle name="Hipervínculo" xfId="48" builtinId="8" hidden="1"/>
    <cellStyle name="Hipervínculo" xfId="70" builtinId="8" hidden="1"/>
    <cellStyle name="Hipervínculo" xfId="26" builtinId="8" hidden="1"/>
    <cellStyle name="Hipervínculo" xfId="36" builtinId="8" hidden="1"/>
    <cellStyle name="Hipervínculo" xfId="78" builtinId="8" hidden="1"/>
    <cellStyle name="Hipervínculo" xfId="6" builtinId="8" hidden="1"/>
    <cellStyle name="Hipervínculo" xfId="76" builtinId="8" hidden="1"/>
    <cellStyle name="Hipervínculo" xfId="12" builtinId="8" hidden="1"/>
    <cellStyle name="Hipervínculo visitado" xfId="51" builtinId="9" hidden="1"/>
    <cellStyle name="Hipervínculo visitado" xfId="79" builtinId="9" hidden="1"/>
    <cellStyle name="Hipervínculo visitado" xfId="43" builtinId="9" hidden="1"/>
    <cellStyle name="Hipervínculo visitado" xfId="17" builtinId="9" hidden="1"/>
    <cellStyle name="Hipervínculo visitado" xfId="75" builtinId="9" hidden="1"/>
    <cellStyle name="Hipervínculo visitado" xfId="9" builtinId="9" hidden="1"/>
    <cellStyle name="Hipervínculo visitado" xfId="61" builtinId="9" hidden="1"/>
    <cellStyle name="Hipervínculo visitado" xfId="27" builtinId="9" hidden="1"/>
    <cellStyle name="Hipervínculo visitado" xfId="7" builtinId="9" hidden="1"/>
    <cellStyle name="Hipervínculo visitado" xfId="53" builtinId="9" hidden="1"/>
    <cellStyle name="Hipervínculo visitado" xfId="67" builtinId="9" hidden="1"/>
    <cellStyle name="Hipervínculo visitado" xfId="49" builtinId="9" hidden="1"/>
    <cellStyle name="Hipervínculo visitado" xfId="57" builtinId="9" hidden="1"/>
    <cellStyle name="Hipervínculo visitado" xfId="15" builtinId="9" hidden="1"/>
    <cellStyle name="Hipervínculo visitado" xfId="59" builtinId="9" hidden="1"/>
    <cellStyle name="Hipervínculo visitado" xfId="21" builtinId="9" hidden="1"/>
    <cellStyle name="Hipervínculo visitado" xfId="19" builtinId="9" hidden="1"/>
    <cellStyle name="Hipervínculo visitado" xfId="69" builtinId="9" hidden="1"/>
    <cellStyle name="Hipervínculo visitado" xfId="31" builtinId="9" hidden="1"/>
    <cellStyle name="Hipervínculo visitado" xfId="41" builtinId="9" hidden="1"/>
    <cellStyle name="Hipervínculo visitado" xfId="25" builtinId="9" hidden="1"/>
    <cellStyle name="Hipervínculo visitado" xfId="37" builtinId="9" hidden="1"/>
    <cellStyle name="Hipervínculo visitado" xfId="39" builtinId="9" hidden="1"/>
    <cellStyle name="Hipervínculo visitado" xfId="13" builtinId="9" hidden="1"/>
    <cellStyle name="Hipervínculo visitado" xfId="45" builtinId="9" hidden="1"/>
    <cellStyle name="Hipervínculo visitado" xfId="55" builtinId="9" hidden="1"/>
    <cellStyle name="Hipervínculo visitado" xfId="11" builtinId="9" hidden="1"/>
    <cellStyle name="Hipervínculo visitado" xfId="63" builtinId="9" hidden="1"/>
    <cellStyle name="Hipervínculo visitado" xfId="65" builtinId="9" hidden="1"/>
    <cellStyle name="Hipervínculo visitado" xfId="33" builtinId="9" hidden="1"/>
    <cellStyle name="Hipervínculo visitado" xfId="47" builtinId="9" hidden="1"/>
    <cellStyle name="Hipervínculo visitado" xfId="29" builtinId="9" hidden="1"/>
    <cellStyle name="Hipervínculo visitado" xfId="77" builtinId="9" hidden="1"/>
    <cellStyle name="Hipervínculo visitado" xfId="71" builtinId="9" hidden="1"/>
    <cellStyle name="Hipervínculo visitado" xfId="73" builtinId="9" hidden="1"/>
    <cellStyle name="Hipervínculo visitado" xfId="35" builtinId="9" hidden="1"/>
    <cellStyle name="Hipervínculo visitado" xfId="23" builtinId="9" hidden="1"/>
    <cellStyle name="Normal" xfId="0" builtinId="0"/>
    <cellStyle name="Normal 2" xfId="1" xr:uid="{00000000-0005-0000-0000-00004B000000}"/>
    <cellStyle name="Normal 3" xfId="4" xr:uid="{00000000-0005-0000-0000-00004C000000}"/>
    <cellStyle name="Normal_formatovacaciones1" xfId="2" xr:uid="{00000000-0005-0000-0000-00004D000000}"/>
    <cellStyle name="Porcentaje" xfId="3" builtinId="5"/>
    <cellStyle name="Porcentaje 2" xfId="5" xr:uid="{00000000-0005-0000-0000-00004F000000}"/>
  </cellStyles>
  <dxfs count="321"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de actividades </a:t>
            </a:r>
            <a:r>
              <a:rPr lang="es-CO" b="1" u="sng"/>
              <a:t>planeadas inicialmente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3622331739983994E-2"/>
          <c:y val="0.193912515732799"/>
          <c:w val="0.88172205267442005"/>
          <c:h val="0.61542593094425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de Trabajo y Cap SST'!$I$9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SST'!$I$186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1-4FDB-AE21-2B2B3C71C977}"/>
            </c:ext>
          </c:extLst>
        </c:ser>
        <c:ser>
          <c:idx val="1"/>
          <c:order val="1"/>
          <c:tx>
            <c:strRef>
              <c:f>'Plan de Trabajo y Cap SST'!$L$9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SST'!$L$186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1-4FDB-AE21-2B2B3C71C977}"/>
            </c:ext>
          </c:extLst>
        </c:ser>
        <c:ser>
          <c:idx val="2"/>
          <c:order val="2"/>
          <c:tx>
            <c:strRef>
              <c:f>'Plan de Trabajo y Cap SST'!$O$9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SST'!$O$186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7D61-4FDB-AE21-2B2B3C71C977}"/>
            </c:ext>
          </c:extLst>
        </c:ser>
        <c:ser>
          <c:idx val="3"/>
          <c:order val="3"/>
          <c:tx>
            <c:strRef>
              <c:f>'Plan de Trabajo y Cap SST'!$R$9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SST'!$R$186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7D61-4FDB-AE21-2B2B3C71C977}"/>
            </c:ext>
          </c:extLst>
        </c:ser>
        <c:ser>
          <c:idx val="4"/>
          <c:order val="4"/>
          <c:tx>
            <c:strRef>
              <c:f>'Plan de Trabajo y Cap SST'!$U$9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SST'!$U$186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7D61-4FDB-AE21-2B2B3C71C977}"/>
            </c:ext>
          </c:extLst>
        </c:ser>
        <c:ser>
          <c:idx val="5"/>
          <c:order val="5"/>
          <c:tx>
            <c:strRef>
              <c:f>'Plan de Trabajo y Cap SST'!$X$9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SST'!$X$186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7D61-4FDB-AE21-2B2B3C71C977}"/>
            </c:ext>
          </c:extLst>
        </c:ser>
        <c:ser>
          <c:idx val="6"/>
          <c:order val="6"/>
          <c:tx>
            <c:strRef>
              <c:f>'Plan de Trabajo y Cap SST'!$AA$9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SST'!$AA$186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7D61-4FDB-AE21-2B2B3C71C977}"/>
            </c:ext>
          </c:extLst>
        </c:ser>
        <c:ser>
          <c:idx val="7"/>
          <c:order val="7"/>
          <c:tx>
            <c:strRef>
              <c:f>'Plan de Trabajo y Cap SST'!$AD$9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SST'!$AD$186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7D61-4FDB-AE21-2B2B3C71C977}"/>
            </c:ext>
          </c:extLst>
        </c:ser>
        <c:ser>
          <c:idx val="8"/>
          <c:order val="8"/>
          <c:tx>
            <c:strRef>
              <c:f>'Plan de Trabajo y Cap SST'!$AG$9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SST'!$AG$186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7D61-4FDB-AE21-2B2B3C71C977}"/>
            </c:ext>
          </c:extLst>
        </c:ser>
        <c:ser>
          <c:idx val="9"/>
          <c:order val="9"/>
          <c:tx>
            <c:strRef>
              <c:f>'Plan de Trabajo y Cap SST'!$AJ$9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SST'!$AJ$186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7D61-4FDB-AE21-2B2B3C71C977}"/>
            </c:ext>
          </c:extLst>
        </c:ser>
        <c:ser>
          <c:idx val="10"/>
          <c:order val="10"/>
          <c:tx>
            <c:strRef>
              <c:f>'Plan de Trabajo y Cap SST'!$AM$9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SST'!$AM$186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7D61-4FDB-AE21-2B2B3C71C977}"/>
            </c:ext>
          </c:extLst>
        </c:ser>
        <c:ser>
          <c:idx val="11"/>
          <c:order val="11"/>
          <c:tx>
            <c:strRef>
              <c:f>'Plan de Trabajo y Cap SST'!$AP$9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 de Trabajo y Cap SST'!$AP$186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7D61-4FDB-AE21-2B2B3C71C9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2771968"/>
        <c:axId val="-209358160"/>
      </c:barChart>
      <c:catAx>
        <c:axId val="-172771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9358160"/>
        <c:crosses val="autoZero"/>
        <c:auto val="1"/>
        <c:lblAlgn val="ctr"/>
        <c:lblOffset val="100"/>
        <c:noMultiLvlLbl val="0"/>
      </c:catAx>
      <c:valAx>
        <c:axId val="-2093581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277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613943</xdr:colOff>
      <xdr:row>1</xdr:row>
      <xdr:rowOff>64770</xdr:rowOff>
    </xdr:from>
    <xdr:to>
      <xdr:col>2</xdr:col>
      <xdr:colOff>843281</xdr:colOff>
      <xdr:row>4</xdr:row>
      <xdr:rowOff>115481</xdr:rowOff>
    </xdr:to>
    <xdr:pic>
      <xdr:nvPicPr>
        <xdr:cNvPr id="9720423" name="1 Imagen">
          <a:extLst>
            <a:ext uri="{FF2B5EF4-FFF2-40B4-BE49-F238E27FC236}">
              <a16:creationId xmlns:a16="http://schemas.microsoft.com/office/drawing/2014/main" id="{00000000-0008-0000-0000-00006752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183" y="105410"/>
          <a:ext cx="1336778" cy="62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121707</xdr:colOff>
      <xdr:row>177</xdr:row>
      <xdr:rowOff>412749</xdr:rowOff>
    </xdr:from>
    <xdr:to>
      <xdr:col>4</xdr:col>
      <xdr:colOff>1608666</xdr:colOff>
      <xdr:row>187</xdr:row>
      <xdr:rowOff>85723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1186133</xdr:colOff>
      <xdr:row>189</xdr:row>
      <xdr:rowOff>278561</xdr:rowOff>
    </xdr:from>
    <xdr:to>
      <xdr:col>3</xdr:col>
      <xdr:colOff>1539277</xdr:colOff>
      <xdr:row>189</xdr:row>
      <xdr:rowOff>827416</xdr:rowOff>
    </xdr:to>
    <xdr:pic>
      <xdr:nvPicPr>
        <xdr:cNvPr id="3" name="x_2 Imagen">
          <a:extLst>
            <a:ext uri="{FF2B5EF4-FFF2-40B4-BE49-F238E27FC236}">
              <a16:creationId xmlns:a16="http://schemas.microsoft.com/office/drawing/2014/main" id="{0B3E406F-041D-5308-4F5F-9914AD7C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421" y="128084292"/>
          <a:ext cx="1952625" cy="54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244927</xdr:colOff>
      <xdr:row>1</xdr:row>
      <xdr:rowOff>163287</xdr:rowOff>
    </xdr:from>
    <xdr:ext cx="1224643" cy="80689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927" y="353787"/>
          <a:ext cx="1224643" cy="8068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7</xdr:row>
          <xdr:rowOff>66675</xdr:rowOff>
        </xdr:from>
        <xdr:to>
          <xdr:col>6</xdr:col>
          <xdr:colOff>371475</xdr:colOff>
          <xdr:row>7</xdr:row>
          <xdr:rowOff>333375</xdr:rowOff>
        </xdr:to>
        <xdr:sp macro="" textlink="">
          <xdr:nvSpPr>
            <xdr:cNvPr id="240641" name="Check Box 1" hidden="1">
              <a:extLst>
                <a:ext uri="{63B3BB69-23CF-44E3-9099-C40C66FF867C}">
                  <a14:compatExt spid="_x0000_s240641"/>
                </a:ext>
                <a:ext uri="{FF2B5EF4-FFF2-40B4-BE49-F238E27FC236}">
                  <a16:creationId xmlns:a16="http://schemas.microsoft.com/office/drawing/2014/main" id="{00000000-0008-0000-0200-000001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85725</xdr:rowOff>
        </xdr:from>
        <xdr:to>
          <xdr:col>6</xdr:col>
          <xdr:colOff>371475</xdr:colOff>
          <xdr:row>8</xdr:row>
          <xdr:rowOff>342900</xdr:rowOff>
        </xdr:to>
        <xdr:sp macro="" textlink="">
          <xdr:nvSpPr>
            <xdr:cNvPr id="240642" name="Check Box 2" hidden="1">
              <a:extLst>
                <a:ext uri="{63B3BB69-23CF-44E3-9099-C40C66FF867C}">
                  <a14:compatExt spid="_x0000_s240642"/>
                </a:ext>
                <a:ext uri="{FF2B5EF4-FFF2-40B4-BE49-F238E27FC236}">
                  <a16:creationId xmlns:a16="http://schemas.microsoft.com/office/drawing/2014/main" id="{00000000-0008-0000-0200-000002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7</xdr:row>
          <xdr:rowOff>66675</xdr:rowOff>
        </xdr:from>
        <xdr:to>
          <xdr:col>16</xdr:col>
          <xdr:colOff>638175</xdr:colOff>
          <xdr:row>7</xdr:row>
          <xdr:rowOff>333375</xdr:rowOff>
        </xdr:to>
        <xdr:sp macro="" textlink="">
          <xdr:nvSpPr>
            <xdr:cNvPr id="240643" name="Check Box 3" hidden="1">
              <a:extLst>
                <a:ext uri="{63B3BB69-23CF-44E3-9099-C40C66FF867C}">
                  <a14:compatExt spid="_x0000_s240643"/>
                </a:ext>
                <a:ext uri="{FF2B5EF4-FFF2-40B4-BE49-F238E27FC236}">
                  <a16:creationId xmlns:a16="http://schemas.microsoft.com/office/drawing/2014/main" id="{00000000-0008-0000-0200-000003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8</xdr:row>
          <xdr:rowOff>104775</xdr:rowOff>
        </xdr:from>
        <xdr:to>
          <xdr:col>16</xdr:col>
          <xdr:colOff>638175</xdr:colOff>
          <xdr:row>8</xdr:row>
          <xdr:rowOff>371475</xdr:rowOff>
        </xdr:to>
        <xdr:sp macro="" textlink="">
          <xdr:nvSpPr>
            <xdr:cNvPr id="240644" name="Check Box 4" hidden="1">
              <a:extLst>
                <a:ext uri="{63B3BB69-23CF-44E3-9099-C40C66FF867C}">
                  <a14:compatExt spid="_x0000_s240644"/>
                </a:ext>
                <a:ext uri="{FF2B5EF4-FFF2-40B4-BE49-F238E27FC236}">
                  <a16:creationId xmlns:a16="http://schemas.microsoft.com/office/drawing/2014/main" id="{00000000-0008-0000-0200-000004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anla.gov.co:82/CARPETAS_AREAS/SUBDIRECCION_ADMINISTRATIVA_Y_FINANCIERA/GRUPO_CONTRATOS_Y_GESTION_ADMINISTRATIVA/2017/BD_Contratistas_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7"/>
      <sheetName val="Hoja1"/>
      <sheetName val="DATOS"/>
      <sheetName val="Hoja2"/>
    </sheetNames>
    <sheetDataSet>
      <sheetData sheetId="0"/>
      <sheetData sheetId="1"/>
      <sheetData sheetId="2">
        <row r="2">
          <cell r="C2" t="str">
            <v>ABOGADO</v>
          </cell>
        </row>
        <row r="3">
          <cell r="C3" t="str">
            <v>ABOGADO-EXTERNO</v>
          </cell>
        </row>
        <row r="4">
          <cell r="C4" t="str">
            <v>ADMINISTRACION DE EMPRESAS</v>
          </cell>
        </row>
        <row r="5">
          <cell r="C5" t="str">
            <v xml:space="preserve">ADMINISTRACIÓN PÚBLICA </v>
          </cell>
        </row>
        <row r="6">
          <cell r="C6" t="str">
            <v>ADMINISTRACION Y GESTION AMBIENTAL</v>
          </cell>
        </row>
        <row r="7">
          <cell r="C7" t="str">
            <v>ADMINISTRADOR AMBIENTAL</v>
          </cell>
        </row>
        <row r="8">
          <cell r="C8" t="str">
            <v>ADMINISTRADOR DE EMPRESAS</v>
          </cell>
        </row>
        <row r="9">
          <cell r="C9" t="str">
            <v>ADMINISTRADOR DE RECURSOS COSTEROS Y MARINOS</v>
          </cell>
        </row>
        <row r="10">
          <cell r="C10" t="str">
            <v xml:space="preserve">ADMINISTRADOR DE SISTEMAS DE INFORMACION </v>
          </cell>
        </row>
        <row r="11">
          <cell r="C11" t="str">
            <v>ADMINISTRADOR DEL MEDIO AMBIENTE</v>
          </cell>
        </row>
        <row r="12">
          <cell r="C12" t="str">
            <v>ADMINISTRADOR FINANCIERO</v>
          </cell>
        </row>
        <row r="13">
          <cell r="C13" t="str">
            <v>ADMINISTRADOR FINANCIERO Y DE SISTEMAS</v>
          </cell>
        </row>
        <row r="14">
          <cell r="C14" t="str">
            <v>ADMINISTRADOR PUBLICO</v>
          </cell>
        </row>
        <row r="15">
          <cell r="C15" t="str">
            <v>ANTROPOLOGO(A)</v>
          </cell>
        </row>
        <row r="16">
          <cell r="C16" t="str">
            <v>ARCHIVISTA-TEC LABORAL EN ENSABLE Y MANTENIMIENTO DE COMPUTADORES</v>
          </cell>
        </row>
        <row r="17">
          <cell r="C17" t="str">
            <v>ASESORIA</v>
          </cell>
        </row>
        <row r="18">
          <cell r="C18" t="str">
            <v>BACHILLER</v>
          </cell>
        </row>
        <row r="19">
          <cell r="C19" t="str">
            <v>BIOLOGO AMBIENTAL</v>
          </cell>
        </row>
        <row r="20">
          <cell r="C20" t="str">
            <v>BIOLOGO(A)</v>
          </cell>
        </row>
        <row r="21">
          <cell r="C21" t="str">
            <v>BIOLOGO(A)  MARINO(A)</v>
          </cell>
        </row>
        <row r="22">
          <cell r="C22" t="str">
            <v>CIENCIAS DE LA INFORMACION Y DOCUMENTACION</v>
          </cell>
        </row>
        <row r="23">
          <cell r="C23" t="str">
            <v>CIENCIAS DE LA INFORMACIÓN Y LA DOCUMENTACIÓN BIBLIOTECOLOGÍA Y ARCHIVISTICA</v>
          </cell>
        </row>
        <row r="24">
          <cell r="C24" t="str">
            <v>COMERCIO INTERNACIONAL</v>
          </cell>
        </row>
        <row r="25">
          <cell r="C25" t="str">
            <v>COMUNICADOR SOCIAL-PERIODISTA</v>
          </cell>
        </row>
        <row r="26">
          <cell r="C26" t="str">
            <v>CONTADOR PUBLICO</v>
          </cell>
        </row>
        <row r="27">
          <cell r="C27" t="str">
            <v>CONVENIO</v>
          </cell>
        </row>
        <row r="28">
          <cell r="C28" t="str">
            <v>ECOLOGO</v>
          </cell>
        </row>
        <row r="29">
          <cell r="C29" t="str">
            <v>ECOLOGO ZONAS COSTERAS</v>
          </cell>
        </row>
        <row r="30">
          <cell r="C30" t="str">
            <v>ECONOMISTA</v>
          </cell>
        </row>
        <row r="31">
          <cell r="C31" t="str">
            <v>ECONOMISTA -ADMINISTRADORA PUBLICA</v>
          </cell>
        </row>
        <row r="32">
          <cell r="C32" t="str">
            <v>ESTADISTICO</v>
          </cell>
        </row>
        <row r="33">
          <cell r="C33" t="str">
            <v>ESTUDIANTE CONTADURIA PUBLICA</v>
          </cell>
        </row>
        <row r="34">
          <cell r="C34" t="str">
            <v>ESTUDIANTE DE DERECHO</v>
          </cell>
        </row>
        <row r="35">
          <cell r="C35" t="str">
            <v>ESTUDIANTE INGENIERIA AMBIENTAL</v>
          </cell>
        </row>
        <row r="36">
          <cell r="C36" t="str">
            <v>ESTUDIANTE TECNOLOGIA EN SISTEMAS DE COMPUTACIÒN</v>
          </cell>
        </row>
        <row r="37">
          <cell r="C37" t="str">
            <v>ESTUDIANTE TECNOLOGO EN GESTION DOCUMENTAL</v>
          </cell>
        </row>
        <row r="38">
          <cell r="C38" t="str">
            <v xml:space="preserve">FINANZAS Y COMERCIO EXTERIOR </v>
          </cell>
        </row>
        <row r="39">
          <cell r="C39" t="str">
            <v>GEOLOGO</v>
          </cell>
        </row>
        <row r="40">
          <cell r="C40" t="str">
            <v>GOBIERNO Y RELACIONES INTERNACIONALES</v>
          </cell>
        </row>
        <row r="41">
          <cell r="C41" t="str">
            <v>INGENIERA DE ALIMENTOS</v>
          </cell>
        </row>
        <row r="42">
          <cell r="C42" t="str">
            <v>INGENIERA MECANICA</v>
          </cell>
        </row>
        <row r="43">
          <cell r="C43" t="str">
            <v>INGENIERIO FORESTAL</v>
          </cell>
        </row>
        <row r="44">
          <cell r="C44" t="str">
            <v>INGENIERO AGRICOLA</v>
          </cell>
        </row>
        <row r="45">
          <cell r="C45" t="str">
            <v>INGENIERO AGRONOMO</v>
          </cell>
        </row>
        <row r="46">
          <cell r="C46" t="str">
            <v>INGENIERO AMBIENTAL</v>
          </cell>
        </row>
        <row r="47">
          <cell r="C47" t="str">
            <v>INGENIERO AMBIENTAL Y DE SANEAMIENTO</v>
          </cell>
        </row>
        <row r="48">
          <cell r="C48" t="str">
            <v>INGENIERO AMBIENTAL Y SANITARIO</v>
          </cell>
        </row>
        <row r="49">
          <cell r="C49" t="str">
            <v>INGENIERO CATASTRAL Y GEODESTA</v>
          </cell>
        </row>
        <row r="50">
          <cell r="C50" t="str">
            <v>INGENIERO CIVIL</v>
          </cell>
        </row>
        <row r="51">
          <cell r="C51" t="str">
            <v xml:space="preserve">INGENIERO CIVIL </v>
          </cell>
        </row>
        <row r="52">
          <cell r="C52" t="str">
            <v>INGENIERO DE MINAS</v>
          </cell>
        </row>
        <row r="53">
          <cell r="C53" t="str">
            <v>INGENIERO DE PETROLEOS</v>
          </cell>
        </row>
        <row r="54">
          <cell r="C54" t="str">
            <v>INGENIERO DE SISTEMAS</v>
          </cell>
        </row>
        <row r="55">
          <cell r="C55" t="str">
            <v xml:space="preserve">INGENIERO DE SISTEMAS </v>
          </cell>
        </row>
        <row r="56">
          <cell r="C56" t="str">
            <v>INGENIERO DEL DESARROLLO AMBIENTAL</v>
          </cell>
        </row>
        <row r="57">
          <cell r="C57" t="str">
            <v>INGENIERO ELECTRICO</v>
          </cell>
        </row>
        <row r="58">
          <cell r="C58" t="str">
            <v>INGENIERO ELECTRONICO</v>
          </cell>
        </row>
        <row r="59">
          <cell r="C59" t="str">
            <v>INGENIERO EN RECURSOS HIDRICOS Y GESTION AMBIENTAL</v>
          </cell>
        </row>
        <row r="60">
          <cell r="C60" t="str">
            <v>INGENIERO EN TRANSPORTE Y VIAS</v>
          </cell>
        </row>
        <row r="61">
          <cell r="C61" t="str">
            <v>INGENIERO FORESTAL</v>
          </cell>
        </row>
        <row r="62">
          <cell r="C62" t="str">
            <v xml:space="preserve">INGENIERO FORESTAL </v>
          </cell>
        </row>
        <row r="63">
          <cell r="C63" t="str">
            <v>INGENIERO GEOGRAFO</v>
          </cell>
        </row>
        <row r="64">
          <cell r="C64" t="str">
            <v>INGENIERO GEOLOGO</v>
          </cell>
        </row>
        <row r="65">
          <cell r="C65" t="str">
            <v>INGENIERO HIDROLOGO</v>
          </cell>
        </row>
        <row r="66">
          <cell r="C66" t="str">
            <v>INGENIERO INDUSTRIAL</v>
          </cell>
        </row>
        <row r="67">
          <cell r="C67" t="str">
            <v>INGENIERO MECANICO</v>
          </cell>
        </row>
        <row r="68">
          <cell r="C68" t="str">
            <v>INGENIERO MERCADOS</v>
          </cell>
        </row>
        <row r="69">
          <cell r="C69" t="str">
            <v>INGENIERO PRODUCCIÓN ANIMAL</v>
          </cell>
        </row>
        <row r="70">
          <cell r="C70" t="str">
            <v>INGENIERO QUIMICO</v>
          </cell>
        </row>
        <row r="71">
          <cell r="C71" t="str">
            <v xml:space="preserve">INGENIERO QUIMICO </v>
          </cell>
        </row>
        <row r="72">
          <cell r="C72" t="str">
            <v xml:space="preserve">INGENIERO QUIMICO  </v>
          </cell>
        </row>
        <row r="73">
          <cell r="C73" t="str">
            <v>INGENIERO RECURSOS HIDRICOS Y GESTION AMBIENTAL</v>
          </cell>
        </row>
        <row r="74">
          <cell r="C74" t="str">
            <v>INGENIERO SANITARIO</v>
          </cell>
        </row>
        <row r="75">
          <cell r="C75" t="str">
            <v>INGENIERO SONIDO</v>
          </cell>
        </row>
        <row r="76">
          <cell r="C76" t="str">
            <v>INGENIERO TOPOGRAFICO</v>
          </cell>
        </row>
        <row r="77">
          <cell r="C77" t="str">
            <v>LICENCIADO EN BIOLOGIA</v>
          </cell>
        </row>
        <row r="78">
          <cell r="C78" t="str">
            <v xml:space="preserve">MEDICO </v>
          </cell>
        </row>
        <row r="79">
          <cell r="C79" t="str">
            <v>MEDICO VETERINARIO</v>
          </cell>
        </row>
        <row r="80">
          <cell r="C80" t="str">
            <v xml:space="preserve">MEDICO VETERINARIO ZOOTECNISTA </v>
          </cell>
        </row>
        <row r="81">
          <cell r="C81" t="str">
            <v>MICROBIOLOGIA INDUSTRIAL</v>
          </cell>
        </row>
        <row r="82">
          <cell r="C82" t="str">
            <v xml:space="preserve">NEGOCIOS INTERNACIONALES </v>
          </cell>
        </row>
        <row r="83">
          <cell r="C83" t="str">
            <v>POLITOLOGO</v>
          </cell>
        </row>
        <row r="84">
          <cell r="C84" t="str">
            <v>PSICOLOGO</v>
          </cell>
        </row>
        <row r="85">
          <cell r="C85" t="str">
            <v>QUIMICO</v>
          </cell>
        </row>
        <row r="86">
          <cell r="C86" t="str">
            <v>RELACIONES ECONOMICAS E INTERNACIONALES</v>
          </cell>
        </row>
        <row r="87">
          <cell r="C87" t="str">
            <v>SOCIOLOGO</v>
          </cell>
        </row>
        <row r="88">
          <cell r="C88" t="str">
            <v>TECNICO ELECTRICIDAD INDUSTRIAL</v>
          </cell>
        </row>
        <row r="89">
          <cell r="C89" t="str">
            <v>TECNICO ELECTRICISTA</v>
          </cell>
        </row>
        <row r="90">
          <cell r="C90" t="str">
            <v>TECNICO EN INFORMATICA</v>
          </cell>
        </row>
        <row r="91">
          <cell r="C91" t="str">
            <v>TECNICO LABORAL EN CONTABILIDAD</v>
          </cell>
        </row>
        <row r="92">
          <cell r="C92" t="str">
            <v>TECNICO LABORAL POR COMPETENCIAS AUXILIAR ADMINISTRATIVO</v>
          </cell>
        </row>
        <row r="93">
          <cell r="C93" t="str">
            <v>TECNICO PROFESIONAL EN ARCHIVISTICA</v>
          </cell>
        </row>
        <row r="94">
          <cell r="C94" t="str">
            <v>TÉCNICO PROFESIONAL EN DISEÑO GRÁFICO</v>
          </cell>
        </row>
        <row r="95">
          <cell r="C95" t="str">
            <v xml:space="preserve">TECNICO PROFESIONAL EN INGENIERIA ELECTRONICA </v>
          </cell>
        </row>
        <row r="96">
          <cell r="C96" t="str">
            <v>TECNICO PROFESIONAL EN LOGISTICA DE COMERCIO EXTERIOR</v>
          </cell>
        </row>
        <row r="97">
          <cell r="C97" t="str">
            <v>TECNICO PROFESIONAL INGENIERIA SISTEMAS</v>
          </cell>
        </row>
        <row r="98">
          <cell r="C98" t="str">
            <v xml:space="preserve">TECNOLOGO </v>
          </cell>
        </row>
        <row r="99">
          <cell r="C99" t="str">
            <v>TECNOLOGO EN ADMINISTRACION DOCUMENTAL</v>
          </cell>
        </row>
        <row r="100">
          <cell r="C100" t="str">
            <v>TECNOLOGO EN ANALISIS Y DESARROLLO DE SISTEMAS DE INFORMACION</v>
          </cell>
        </row>
        <row r="101">
          <cell r="C101" t="str">
            <v>TECNOLOGO EN ARCHIVO</v>
          </cell>
        </row>
        <row r="102">
          <cell r="C102" t="str">
            <v>TECNOLOGO EN COMERCIO Y NEGOCIOS INTERNACIONALES</v>
          </cell>
        </row>
        <row r="103">
          <cell r="C103" t="str">
            <v>TECNOLOGO EN GESTION AMBIENTAL Y SERVICIOS PUBLICOS</v>
          </cell>
        </row>
        <row r="104">
          <cell r="C104" t="str">
            <v>TECNOLOGO EN GESTION CONTABLE</v>
          </cell>
        </row>
        <row r="105">
          <cell r="C105" t="str">
            <v>TECNOLOGO EN GESTION DE LA PRODUCCIÒN INDUSTRIAL</v>
          </cell>
        </row>
        <row r="106">
          <cell r="C106" t="str">
            <v>TECNOLOGO EN ING.DE SISTEMAS</v>
          </cell>
        </row>
        <row r="107">
          <cell r="C107" t="str">
            <v>TECNOLOGO EN PUBLICIDAD</v>
          </cell>
        </row>
        <row r="108">
          <cell r="C108" t="str">
            <v>TECNOLOGO EN SISTEMAS</v>
          </cell>
        </row>
        <row r="109">
          <cell r="C109" t="str">
            <v>TECNOLOGO GESTION ADMINISTRATIVA</v>
          </cell>
        </row>
        <row r="110">
          <cell r="C110" t="str">
            <v>TECNOLOGO INDUSTRIAL</v>
          </cell>
        </row>
        <row r="111">
          <cell r="C111" t="str">
            <v xml:space="preserve">TRABAJO SOCIAL </v>
          </cell>
        </row>
        <row r="112">
          <cell r="C112" t="str">
            <v>ZOOTECNISTA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hn Mario Pena Gutierrez" id="{0C5FE87A-F650-4D35-BEC8-CCA8E02F99D0}" userId="S::jpena@anla.gov.co::eebc592c-e7b7-4ee5-a4cd-36a7dcdb2ae4" providerId="AD"/>
  <person displayName="Rosa Helena Hernandez" id="{2B54619F-75E9-4747-8949-7580240CAC3E}" userId="S::rhernandez@anla.gov.co::9c4ff2a8-a657-4ae0-9e02-a1c4ace7b5b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3" dT="2022-11-21T14:36:41.41" personId="{2B54619F-75E9-4747-8949-7580240CAC3E}" id="{AE9F98AE-2F1D-473C-826D-76CED70DEA50}">
    <text xml:space="preserve">PARA SST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P33" dT="2022-11-04T20:29:46.32" personId="{0C5FE87A-F650-4D35-BEC8-CCA8E02F99D0}" id="{CB204E10-1006-4A7A-B729-F88D53EFBA62}">
    <text>Se realizó en octubre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07"/>
  <sheetViews>
    <sheetView tabSelected="1" zoomScale="106" zoomScaleNormal="100" zoomScaleSheetLayoutView="50" workbookViewId="0">
      <pane xSplit="8" ySplit="11" topLeftCell="I185" activePane="bottomRight" state="frozen"/>
      <selection pane="topRight" activeCell="I1" sqref="I1"/>
      <selection pane="bottomLeft" activeCell="A12" sqref="A12"/>
      <selection pane="bottomRight" activeCell="F195" sqref="F195"/>
    </sheetView>
  </sheetViews>
  <sheetFormatPr baseColWidth="10" defaultColWidth="19.7109375" defaultRowHeight="15" customHeight="1" x14ac:dyDescent="0.2"/>
  <cols>
    <col min="1" max="1" width="1.85546875" style="37" customWidth="1"/>
    <col min="2" max="2" width="14.42578125" style="37" customWidth="1"/>
    <col min="3" max="3" width="24" style="37" customWidth="1"/>
    <col min="4" max="4" width="38" style="37" customWidth="1"/>
    <col min="5" max="5" width="27.28515625" style="37" customWidth="1"/>
    <col min="6" max="6" width="21" style="37" customWidth="1"/>
    <col min="7" max="7" width="21.85546875" style="37" customWidth="1"/>
    <col min="8" max="8" width="19.85546875" style="37" bestFit="1" customWidth="1"/>
    <col min="9" max="9" width="7.42578125" style="38" customWidth="1"/>
    <col min="10" max="10" width="7.140625" style="38" customWidth="1"/>
    <col min="11" max="11" width="6.85546875" style="38" customWidth="1"/>
    <col min="12" max="12" width="6.42578125" style="38" customWidth="1"/>
    <col min="13" max="13" width="7.140625" style="38" customWidth="1"/>
    <col min="14" max="14" width="6.85546875" style="38" customWidth="1"/>
    <col min="15" max="15" width="6.42578125" style="38" customWidth="1"/>
    <col min="16" max="16" width="7.140625" style="38" customWidth="1"/>
    <col min="17" max="17" width="6.85546875" style="38" customWidth="1"/>
    <col min="18" max="18" width="6.42578125" style="38" customWidth="1"/>
    <col min="19" max="19" width="7.140625" style="38" customWidth="1"/>
    <col min="20" max="20" width="6.85546875" style="38" customWidth="1"/>
    <col min="21" max="21" width="6.42578125" style="38" customWidth="1"/>
    <col min="22" max="22" width="7.140625" style="38" customWidth="1"/>
    <col min="23" max="23" width="6.85546875" style="38" customWidth="1"/>
    <col min="24" max="24" width="6.42578125" style="42" customWidth="1"/>
    <col min="25" max="25" width="7.140625" style="42" customWidth="1"/>
    <col min="26" max="26" width="6.85546875" style="42" customWidth="1"/>
    <col min="27" max="27" width="6.42578125" style="38" bestFit="1" customWidth="1"/>
    <col min="28" max="28" width="7.140625" style="38" bestFit="1" customWidth="1"/>
    <col min="29" max="29" width="10.85546875" style="38" customWidth="1"/>
    <col min="30" max="30" width="6.42578125" style="38" bestFit="1" customWidth="1"/>
    <col min="31" max="31" width="7.140625" style="38" bestFit="1" customWidth="1"/>
    <col min="32" max="32" width="6.85546875" style="38" bestFit="1" customWidth="1"/>
    <col min="33" max="33" width="6.42578125" style="38" bestFit="1" customWidth="1"/>
    <col min="34" max="34" width="7.140625" style="38" bestFit="1" customWidth="1"/>
    <col min="35" max="35" width="6.85546875" style="38" bestFit="1" customWidth="1"/>
    <col min="36" max="44" width="7" style="38" customWidth="1"/>
    <col min="45" max="52" width="7.7109375" customWidth="1"/>
    <col min="53" max="55" width="9.28515625" customWidth="1"/>
    <col min="56" max="58" width="9.28515625" style="37" customWidth="1"/>
    <col min="59" max="59" width="10.42578125" style="37" customWidth="1"/>
    <col min="60" max="61" width="19.7109375" style="37" customWidth="1"/>
    <col min="62" max="16384" width="19.7109375" style="37"/>
  </cols>
  <sheetData>
    <row r="1" spans="2:68" ht="3.75" customHeight="1" x14ac:dyDescent="0.2"/>
    <row r="2" spans="2:68" ht="15" customHeight="1" x14ac:dyDescent="0.2">
      <c r="B2" s="171"/>
      <c r="C2" s="172"/>
      <c r="D2" s="130" t="s">
        <v>540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2"/>
      <c r="AO2" s="129" t="s">
        <v>1</v>
      </c>
      <c r="AP2" s="129"/>
      <c r="AQ2" s="190">
        <v>44509</v>
      </c>
      <c r="AR2" s="191"/>
      <c r="AS2" s="67" t="s">
        <v>2</v>
      </c>
      <c r="AT2" s="41" t="s">
        <v>3</v>
      </c>
      <c r="AU2" s="41" t="s">
        <v>4</v>
      </c>
      <c r="AV2" s="41" t="s">
        <v>5</v>
      </c>
      <c r="AW2" s="41" t="s">
        <v>6</v>
      </c>
      <c r="AX2" s="41" t="s">
        <v>7</v>
      </c>
      <c r="AY2" s="41" t="s">
        <v>8</v>
      </c>
      <c r="AZ2" s="41" t="s">
        <v>9</v>
      </c>
      <c r="BA2" s="71" t="s">
        <v>10</v>
      </c>
      <c r="BB2" s="71" t="s">
        <v>11</v>
      </c>
      <c r="BC2" s="71" t="s">
        <v>12</v>
      </c>
      <c r="BD2" s="71" t="s">
        <v>13</v>
      </c>
      <c r="BE2" s="72" t="s">
        <v>14</v>
      </c>
      <c r="BF2" s="73" t="s">
        <v>15</v>
      </c>
      <c r="BG2" s="72" t="s">
        <v>16</v>
      </c>
    </row>
    <row r="3" spans="2:68" ht="15" customHeight="1" x14ac:dyDescent="0.2">
      <c r="B3" s="173"/>
      <c r="C3" s="174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5"/>
      <c r="AO3" s="129" t="s">
        <v>17</v>
      </c>
      <c r="AP3" s="129"/>
      <c r="AQ3" s="189">
        <v>5</v>
      </c>
      <c r="AR3" s="189"/>
      <c r="AT3" s="66" t="s">
        <v>18</v>
      </c>
      <c r="AU3" s="66" t="s">
        <v>19</v>
      </c>
    </row>
    <row r="4" spans="2:68" ht="15" customHeight="1" x14ac:dyDescent="0.2">
      <c r="B4" s="173"/>
      <c r="C4" s="174"/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5"/>
      <c r="AO4" s="129" t="s">
        <v>20</v>
      </c>
      <c r="AP4" s="129"/>
      <c r="AQ4" s="189" t="s">
        <v>21</v>
      </c>
      <c r="AR4" s="189"/>
      <c r="AT4" s="67" t="s">
        <v>22</v>
      </c>
      <c r="AU4" s="67" t="s">
        <v>23</v>
      </c>
    </row>
    <row r="5" spans="2:68" ht="15" customHeight="1" x14ac:dyDescent="0.2">
      <c r="B5" s="175"/>
      <c r="C5" s="176"/>
      <c r="D5" s="136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8"/>
      <c r="AO5" s="129" t="s">
        <v>24</v>
      </c>
      <c r="AP5" s="129"/>
      <c r="AQ5" s="189" t="s">
        <v>25</v>
      </c>
      <c r="AR5" s="189"/>
      <c r="AT5" s="67" t="s">
        <v>26</v>
      </c>
      <c r="AU5" s="67" t="s">
        <v>27</v>
      </c>
      <c r="AV5" s="67" t="s">
        <v>28</v>
      </c>
      <c r="AW5" s="67" t="s">
        <v>29</v>
      </c>
      <c r="AX5" s="67" t="s">
        <v>30</v>
      </c>
      <c r="AY5" s="76" t="s">
        <v>31</v>
      </c>
      <c r="AZ5" s="76" t="s">
        <v>32</v>
      </c>
      <c r="BA5" s="76" t="s">
        <v>33</v>
      </c>
      <c r="BB5" s="76" t="s">
        <v>500</v>
      </c>
      <c r="BC5" s="76" t="s">
        <v>499</v>
      </c>
      <c r="BD5" s="76" t="s">
        <v>35</v>
      </c>
      <c r="BE5" s="76" t="s">
        <v>502</v>
      </c>
      <c r="BF5" s="37" t="s">
        <v>501</v>
      </c>
      <c r="BG5" s="37" t="s">
        <v>37</v>
      </c>
      <c r="BH5" s="37" t="s">
        <v>38</v>
      </c>
      <c r="BI5" s="37" t="s">
        <v>504</v>
      </c>
      <c r="BJ5" s="37" t="s">
        <v>505</v>
      </c>
      <c r="BK5" s="37" t="s">
        <v>506</v>
      </c>
      <c r="BL5" s="37" t="s">
        <v>508</v>
      </c>
      <c r="BM5" s="125" t="s">
        <v>512</v>
      </c>
      <c r="BN5" s="125" t="s">
        <v>513</v>
      </c>
      <c r="BO5" s="125" t="s">
        <v>521</v>
      </c>
      <c r="BP5" s="37" t="s">
        <v>505</v>
      </c>
    </row>
    <row r="6" spans="2:68" ht="4.5" customHeight="1" x14ac:dyDescent="0.2"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3"/>
      <c r="AR6" s="193"/>
    </row>
    <row r="7" spans="2:68" s="39" customFormat="1" ht="58.5" customHeight="1" x14ac:dyDescent="0.3">
      <c r="B7" s="128" t="s">
        <v>39</v>
      </c>
      <c r="C7" s="188" t="s">
        <v>40</v>
      </c>
      <c r="D7" s="188"/>
      <c r="E7" s="64" t="s">
        <v>41</v>
      </c>
      <c r="F7" s="185" t="s">
        <v>42</v>
      </c>
      <c r="G7" s="186"/>
      <c r="H7" s="187"/>
      <c r="I7" s="65" t="s">
        <v>43</v>
      </c>
      <c r="J7" s="182" t="s">
        <v>44</v>
      </c>
      <c r="K7" s="183"/>
      <c r="L7" s="183"/>
      <c r="M7" s="184"/>
      <c r="N7" s="177" t="s">
        <v>45</v>
      </c>
      <c r="O7" s="178"/>
      <c r="P7" s="182" t="s">
        <v>494</v>
      </c>
      <c r="Q7" s="183"/>
      <c r="R7" s="183"/>
      <c r="S7" s="183"/>
      <c r="T7" s="184"/>
      <c r="U7" s="177" t="s">
        <v>46</v>
      </c>
      <c r="V7" s="178"/>
      <c r="W7" s="180" t="s">
        <v>47</v>
      </c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64" t="s">
        <v>48</v>
      </c>
      <c r="AO7" s="179">
        <v>2023</v>
      </c>
      <c r="AP7" s="179"/>
      <c r="AQ7" s="179"/>
      <c r="AR7" s="179"/>
      <c r="AS7"/>
      <c r="AT7"/>
      <c r="AU7"/>
      <c r="AV7"/>
      <c r="AW7"/>
      <c r="AX7"/>
      <c r="AY7"/>
      <c r="AZ7"/>
      <c r="BA7"/>
      <c r="BB7"/>
      <c r="BC7"/>
    </row>
    <row r="8" spans="2:68" customFormat="1" ht="3" customHeight="1" x14ac:dyDescent="0.2"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2:68" s="40" customFormat="1" ht="45.75" customHeight="1" x14ac:dyDescent="0.25">
      <c r="B9" s="63" t="s">
        <v>49</v>
      </c>
      <c r="C9" s="122" t="s">
        <v>495</v>
      </c>
      <c r="D9" s="123" t="s">
        <v>496</v>
      </c>
      <c r="E9" s="123" t="s">
        <v>50</v>
      </c>
      <c r="F9" s="122" t="s">
        <v>497</v>
      </c>
      <c r="G9" s="122" t="s">
        <v>51</v>
      </c>
      <c r="H9" s="123" t="s">
        <v>498</v>
      </c>
      <c r="I9" s="168" t="s">
        <v>52</v>
      </c>
      <c r="J9" s="169"/>
      <c r="K9" s="170"/>
      <c r="L9" s="168" t="s">
        <v>53</v>
      </c>
      <c r="M9" s="169"/>
      <c r="N9" s="170"/>
      <c r="O9" s="168" t="s">
        <v>54</v>
      </c>
      <c r="P9" s="169"/>
      <c r="Q9" s="170"/>
      <c r="R9" s="168" t="s">
        <v>55</v>
      </c>
      <c r="S9" s="169"/>
      <c r="T9" s="170"/>
      <c r="U9" s="168" t="s">
        <v>56</v>
      </c>
      <c r="V9" s="169"/>
      <c r="W9" s="170"/>
      <c r="X9" s="168" t="s">
        <v>57</v>
      </c>
      <c r="Y9" s="169"/>
      <c r="Z9" s="170"/>
      <c r="AA9" s="168" t="s">
        <v>58</v>
      </c>
      <c r="AB9" s="169"/>
      <c r="AC9" s="170"/>
      <c r="AD9" s="168" t="s">
        <v>59</v>
      </c>
      <c r="AE9" s="169"/>
      <c r="AF9" s="170"/>
      <c r="AG9" s="168" t="s">
        <v>60</v>
      </c>
      <c r="AH9" s="169"/>
      <c r="AI9" s="170"/>
      <c r="AJ9" s="168" t="s">
        <v>61</v>
      </c>
      <c r="AK9" s="169"/>
      <c r="AL9" s="170"/>
      <c r="AM9" s="168" t="s">
        <v>62</v>
      </c>
      <c r="AN9" s="169"/>
      <c r="AO9" s="170"/>
      <c r="AP9" s="168" t="s">
        <v>63</v>
      </c>
      <c r="AQ9" s="169"/>
      <c r="AR9" s="170"/>
      <c r="AS9"/>
      <c r="AT9"/>
      <c r="AU9"/>
      <c r="AV9"/>
      <c r="AW9"/>
      <c r="AX9"/>
      <c r="AY9"/>
      <c r="AZ9"/>
      <c r="BA9"/>
      <c r="BB9"/>
      <c r="BC9"/>
    </row>
    <row r="10" spans="2:68" customFormat="1" ht="3" customHeight="1" x14ac:dyDescent="0.2"/>
    <row r="11" spans="2:68" s="40" customFormat="1" ht="13.5" x14ac:dyDescent="0.25">
      <c r="B11" s="87" t="s">
        <v>64</v>
      </c>
      <c r="C11" s="87" t="s">
        <v>65</v>
      </c>
      <c r="D11" s="87" t="s">
        <v>66</v>
      </c>
      <c r="E11" s="88" t="s">
        <v>67</v>
      </c>
      <c r="F11" s="89" t="s">
        <v>68</v>
      </c>
      <c r="G11" s="90" t="s">
        <v>69</v>
      </c>
      <c r="H11" s="91" t="s">
        <v>538</v>
      </c>
      <c r="I11" s="62" t="s">
        <v>70</v>
      </c>
      <c r="J11" s="84" t="s">
        <v>71</v>
      </c>
      <c r="K11" s="85" t="s">
        <v>72</v>
      </c>
      <c r="L11" s="62" t="s">
        <v>70</v>
      </c>
      <c r="M11" s="84" t="s">
        <v>71</v>
      </c>
      <c r="N11" s="85" t="s">
        <v>72</v>
      </c>
      <c r="O11" s="62" t="s">
        <v>70</v>
      </c>
      <c r="P11" s="84" t="s">
        <v>71</v>
      </c>
      <c r="Q11" s="85" t="s">
        <v>72</v>
      </c>
      <c r="R11" s="62" t="s">
        <v>70</v>
      </c>
      <c r="S11" s="84" t="s">
        <v>71</v>
      </c>
      <c r="T11" s="85" t="s">
        <v>72</v>
      </c>
      <c r="U11" s="62" t="s">
        <v>70</v>
      </c>
      <c r="V11" s="84" t="s">
        <v>71</v>
      </c>
      <c r="W11" s="85" t="s">
        <v>72</v>
      </c>
      <c r="X11" s="62" t="s">
        <v>70</v>
      </c>
      <c r="Y11" s="84" t="s">
        <v>71</v>
      </c>
      <c r="Z11" s="85" t="s">
        <v>72</v>
      </c>
      <c r="AA11" s="62" t="s">
        <v>70</v>
      </c>
      <c r="AB11" s="84" t="s">
        <v>71</v>
      </c>
      <c r="AC11" s="85" t="s">
        <v>72</v>
      </c>
      <c r="AD11" s="62" t="s">
        <v>70</v>
      </c>
      <c r="AE11" s="84" t="s">
        <v>71</v>
      </c>
      <c r="AF11" s="85" t="s">
        <v>72</v>
      </c>
      <c r="AG11" s="62" t="s">
        <v>70</v>
      </c>
      <c r="AH11" s="84" t="s">
        <v>71</v>
      </c>
      <c r="AI11" s="85" t="s">
        <v>72</v>
      </c>
      <c r="AJ11" s="62" t="s">
        <v>70</v>
      </c>
      <c r="AK11" s="84" t="s">
        <v>71</v>
      </c>
      <c r="AL11" s="85" t="s">
        <v>72</v>
      </c>
      <c r="AM11" s="62" t="s">
        <v>70</v>
      </c>
      <c r="AN11" s="84" t="s">
        <v>71</v>
      </c>
      <c r="AO11" s="85" t="s">
        <v>72</v>
      </c>
      <c r="AP11" s="62" t="s">
        <v>70</v>
      </c>
      <c r="AQ11" s="84" t="s">
        <v>71</v>
      </c>
      <c r="AR11" s="85" t="s">
        <v>72</v>
      </c>
      <c r="AS11"/>
      <c r="AT11"/>
      <c r="AU11"/>
      <c r="AV11"/>
      <c r="AW11"/>
      <c r="AX11"/>
      <c r="AY11"/>
      <c r="AZ11"/>
      <c r="BA11"/>
      <c r="BB11"/>
      <c r="BC11"/>
    </row>
    <row r="12" spans="2:68" ht="58.5" customHeight="1" x14ac:dyDescent="0.2">
      <c r="B12" s="92" t="s">
        <v>15</v>
      </c>
      <c r="C12" s="93" t="s">
        <v>73</v>
      </c>
      <c r="D12" s="94" t="s">
        <v>436</v>
      </c>
      <c r="E12" s="95" t="s">
        <v>26</v>
      </c>
      <c r="F12" s="96" t="s">
        <v>23</v>
      </c>
      <c r="G12" s="100" t="s">
        <v>18</v>
      </c>
      <c r="H12" s="97">
        <f>COUNTA(J12,M12,P12,S12,V12,Y12,AB12,AE12,AH12,AK12,AN12,AQ12)/(COUNTA(I12,L12,O12,R12,U12,X12,AA12,AD12,AG12,AJ12,AM12,AP12))</f>
        <v>0</v>
      </c>
      <c r="I12" s="74" t="s">
        <v>2</v>
      </c>
      <c r="J12" s="86"/>
      <c r="K12" s="86"/>
      <c r="L12" s="74"/>
      <c r="M12" s="86"/>
      <c r="N12" s="86"/>
      <c r="O12" s="74"/>
      <c r="P12" s="86"/>
      <c r="Q12" s="86"/>
      <c r="R12" s="74"/>
      <c r="S12" s="86"/>
      <c r="T12" s="86"/>
      <c r="U12" s="74"/>
      <c r="V12" s="86"/>
      <c r="W12" s="86"/>
      <c r="X12" s="74"/>
      <c r="Y12" s="86"/>
      <c r="Z12" s="86"/>
      <c r="AA12" s="74"/>
      <c r="AB12" s="86"/>
      <c r="AC12" s="86"/>
      <c r="AD12" s="74"/>
      <c r="AE12" s="86"/>
      <c r="AF12" s="86"/>
      <c r="AG12" s="74"/>
      <c r="AH12" s="86"/>
      <c r="AI12" s="86"/>
      <c r="AJ12" s="74"/>
      <c r="AK12" s="86"/>
      <c r="AL12" s="86"/>
      <c r="AM12" s="74"/>
      <c r="AN12" s="86"/>
      <c r="AO12" s="86"/>
      <c r="AP12" s="74"/>
      <c r="AQ12" s="86"/>
      <c r="AR12" s="86"/>
    </row>
    <row r="13" spans="2:68" ht="78.75" customHeight="1" x14ac:dyDescent="0.2">
      <c r="B13" s="92" t="s">
        <v>15</v>
      </c>
      <c r="C13" s="93" t="s">
        <v>73</v>
      </c>
      <c r="D13" s="94" t="s">
        <v>466</v>
      </c>
      <c r="E13" s="95" t="s">
        <v>28</v>
      </c>
      <c r="F13" s="96" t="s">
        <v>23</v>
      </c>
      <c r="G13" s="100" t="s">
        <v>18</v>
      </c>
      <c r="H13" s="97">
        <f t="shared" ref="H13:H76" si="0">COUNTA(J13,M13,P13,S13,V13,Y13,AB13,AE13,AH13,AK13,AN13,AQ13)/(COUNTA(I13,L13,O13,R13,U13,X13,AA13,AD13,AG13,AJ13,AM13,AP13))</f>
        <v>0</v>
      </c>
      <c r="I13" s="74" t="s">
        <v>2</v>
      </c>
      <c r="J13" s="86"/>
      <c r="K13" s="86"/>
      <c r="L13" s="74" t="s">
        <v>2</v>
      </c>
      <c r="M13" s="86"/>
      <c r="N13" s="86"/>
      <c r="O13" s="74" t="s">
        <v>2</v>
      </c>
      <c r="P13" s="86"/>
      <c r="Q13" s="86"/>
      <c r="R13" s="74" t="s">
        <v>2</v>
      </c>
      <c r="S13" s="86"/>
      <c r="T13" s="86"/>
      <c r="U13" s="74" t="s">
        <v>2</v>
      </c>
      <c r="V13" s="86"/>
      <c r="W13" s="86"/>
      <c r="X13" s="74" t="s">
        <v>2</v>
      </c>
      <c r="Y13" s="118"/>
      <c r="Z13" s="86"/>
      <c r="AA13" s="74" t="s">
        <v>2</v>
      </c>
      <c r="AB13" s="86"/>
      <c r="AC13" s="86"/>
      <c r="AD13" s="74" t="s">
        <v>2</v>
      </c>
      <c r="AE13" s="86"/>
      <c r="AF13" s="86"/>
      <c r="AG13" s="74" t="s">
        <v>2</v>
      </c>
      <c r="AH13" s="86"/>
      <c r="AI13" s="86"/>
      <c r="AJ13" s="74" t="s">
        <v>2</v>
      </c>
      <c r="AK13" s="86"/>
      <c r="AL13" s="86"/>
      <c r="AM13" s="74" t="s">
        <v>2</v>
      </c>
      <c r="AN13" s="86"/>
      <c r="AO13" s="86"/>
      <c r="AP13" s="74" t="s">
        <v>2</v>
      </c>
      <c r="AQ13" s="86"/>
      <c r="AR13" s="86"/>
    </row>
    <row r="14" spans="2:68" ht="54.75" customHeight="1" x14ac:dyDescent="0.2">
      <c r="B14" s="92" t="s">
        <v>15</v>
      </c>
      <c r="C14" s="93" t="s">
        <v>73</v>
      </c>
      <c r="D14" s="94" t="s">
        <v>74</v>
      </c>
      <c r="E14" s="95" t="s">
        <v>26</v>
      </c>
      <c r="F14" s="96" t="s">
        <v>23</v>
      </c>
      <c r="G14" s="100" t="s">
        <v>18</v>
      </c>
      <c r="H14" s="97">
        <f t="shared" si="0"/>
        <v>0</v>
      </c>
      <c r="I14" s="74" t="s">
        <v>2</v>
      </c>
      <c r="J14" s="86"/>
      <c r="K14" s="86"/>
      <c r="L14" s="74"/>
      <c r="M14" s="86"/>
      <c r="N14" s="86"/>
      <c r="O14" s="74"/>
      <c r="P14" s="86"/>
      <c r="Q14" s="86"/>
      <c r="R14" s="74"/>
      <c r="S14" s="86"/>
      <c r="T14" s="86"/>
      <c r="U14" s="74"/>
      <c r="V14" s="86"/>
      <c r="W14" s="86"/>
      <c r="X14" s="74"/>
      <c r="Y14" s="86"/>
      <c r="Z14" s="86"/>
      <c r="AA14" s="74"/>
      <c r="AB14" s="86"/>
      <c r="AC14" s="86"/>
      <c r="AD14" s="74"/>
      <c r="AE14" s="86"/>
      <c r="AF14" s="86"/>
      <c r="AG14" s="74"/>
      <c r="AH14" s="86"/>
      <c r="AI14" s="86"/>
      <c r="AJ14" s="74"/>
      <c r="AK14" s="86"/>
      <c r="AL14" s="86"/>
      <c r="AM14" s="74"/>
      <c r="AN14" s="86"/>
      <c r="AO14" s="86"/>
      <c r="AP14" s="74"/>
      <c r="AQ14" s="86"/>
      <c r="AR14" s="86"/>
    </row>
    <row r="15" spans="2:68" ht="44.25" customHeight="1" x14ac:dyDescent="0.2">
      <c r="B15" s="92" t="s">
        <v>15</v>
      </c>
      <c r="C15" s="93" t="s">
        <v>73</v>
      </c>
      <c r="D15" s="94" t="s">
        <v>75</v>
      </c>
      <c r="E15" s="95" t="s">
        <v>501</v>
      </c>
      <c r="F15" s="96" t="s">
        <v>23</v>
      </c>
      <c r="G15" s="100" t="s">
        <v>19</v>
      </c>
      <c r="H15" s="97">
        <f t="shared" si="0"/>
        <v>0</v>
      </c>
      <c r="I15" s="74"/>
      <c r="J15" s="86"/>
      <c r="K15" s="86"/>
      <c r="L15" s="74"/>
      <c r="M15" s="86"/>
      <c r="N15" s="86"/>
      <c r="O15" s="74"/>
      <c r="P15" s="86"/>
      <c r="Q15" s="86"/>
      <c r="R15" s="74"/>
      <c r="S15" s="86"/>
      <c r="T15" s="86"/>
      <c r="U15" s="74"/>
      <c r="V15" s="86"/>
      <c r="W15" s="86"/>
      <c r="X15" s="74" t="s">
        <v>2</v>
      </c>
      <c r="Y15" s="86"/>
      <c r="Z15" s="86"/>
      <c r="AA15" s="74"/>
      <c r="AB15" s="86"/>
      <c r="AC15" s="86"/>
      <c r="AD15" s="74"/>
      <c r="AE15" s="86"/>
      <c r="AF15" s="86"/>
      <c r="AG15" s="74"/>
      <c r="AH15" s="86"/>
      <c r="AI15" s="86"/>
      <c r="AJ15" s="74"/>
      <c r="AK15" s="86"/>
      <c r="AL15" s="86"/>
      <c r="AM15" s="74"/>
      <c r="AN15" s="86"/>
      <c r="AO15" s="86"/>
      <c r="AP15" s="74"/>
      <c r="AQ15" s="86"/>
      <c r="AR15" s="86"/>
    </row>
    <row r="16" spans="2:68" ht="39.75" customHeight="1" x14ac:dyDescent="0.2">
      <c r="B16" s="92" t="s">
        <v>15</v>
      </c>
      <c r="C16" s="93" t="s">
        <v>73</v>
      </c>
      <c r="D16" s="94" t="s">
        <v>76</v>
      </c>
      <c r="E16" s="95" t="s">
        <v>501</v>
      </c>
      <c r="F16" s="96" t="s">
        <v>23</v>
      </c>
      <c r="G16" s="100" t="s">
        <v>19</v>
      </c>
      <c r="H16" s="97">
        <f t="shared" si="0"/>
        <v>0</v>
      </c>
      <c r="I16" s="74"/>
      <c r="J16" s="86"/>
      <c r="K16" s="86"/>
      <c r="L16" s="74"/>
      <c r="M16" s="86"/>
      <c r="N16" s="86"/>
      <c r="O16" s="74" t="s">
        <v>2</v>
      </c>
      <c r="P16" s="86"/>
      <c r="Q16" s="86"/>
      <c r="R16" s="74"/>
      <c r="S16" s="86"/>
      <c r="T16" s="86"/>
      <c r="U16" s="74"/>
      <c r="V16" s="86"/>
      <c r="W16" s="86"/>
      <c r="X16" s="74"/>
      <c r="Y16" s="86"/>
      <c r="Z16" s="86"/>
      <c r="AA16" s="74"/>
      <c r="AB16" s="86"/>
      <c r="AC16" s="86"/>
      <c r="AD16" s="74"/>
      <c r="AE16" s="86"/>
      <c r="AF16" s="86"/>
      <c r="AG16" s="74"/>
      <c r="AH16" s="86"/>
      <c r="AI16" s="86"/>
      <c r="AJ16" s="74"/>
      <c r="AK16" s="86"/>
      <c r="AL16" s="86"/>
      <c r="AM16" s="74"/>
      <c r="AN16" s="86"/>
      <c r="AO16" s="86"/>
      <c r="AP16" s="74"/>
      <c r="AQ16" s="86"/>
      <c r="AR16" s="86"/>
    </row>
    <row r="17" spans="2:44" ht="56.25" customHeight="1" x14ac:dyDescent="0.2">
      <c r="B17" s="92" t="s">
        <v>15</v>
      </c>
      <c r="C17" s="93" t="s">
        <v>79</v>
      </c>
      <c r="D17" s="94" t="s">
        <v>80</v>
      </c>
      <c r="E17" s="95" t="s">
        <v>32</v>
      </c>
      <c r="F17" s="96" t="s">
        <v>23</v>
      </c>
      <c r="G17" s="100" t="s">
        <v>18</v>
      </c>
      <c r="H17" s="97">
        <f t="shared" si="0"/>
        <v>0</v>
      </c>
      <c r="I17" s="74" t="s">
        <v>2</v>
      </c>
      <c r="J17" s="86"/>
      <c r="K17" s="86"/>
      <c r="L17" s="74"/>
      <c r="M17" s="86"/>
      <c r="N17" s="86"/>
      <c r="O17" s="74"/>
      <c r="P17" s="86"/>
      <c r="Q17" s="86"/>
      <c r="R17" s="74"/>
      <c r="S17" s="86"/>
      <c r="T17" s="86"/>
      <c r="U17" s="74" t="s">
        <v>2</v>
      </c>
      <c r="V17" s="86"/>
      <c r="W17" s="86"/>
      <c r="X17" s="74"/>
      <c r="Y17" s="86"/>
      <c r="Z17" s="86"/>
      <c r="AA17" s="74" t="s">
        <v>2</v>
      </c>
      <c r="AB17" s="86"/>
      <c r="AC17" s="86"/>
      <c r="AD17" s="74"/>
      <c r="AE17" s="86"/>
      <c r="AF17" s="86"/>
      <c r="AG17" s="74"/>
      <c r="AH17" s="86"/>
      <c r="AI17" s="86"/>
      <c r="AJ17" s="74"/>
      <c r="AK17" s="86"/>
      <c r="AL17" s="86"/>
      <c r="AM17" s="74"/>
      <c r="AN17" s="86"/>
      <c r="AO17" s="86"/>
      <c r="AP17" s="74" t="s">
        <v>2</v>
      </c>
      <c r="AQ17" s="86"/>
      <c r="AR17" s="86"/>
    </row>
    <row r="18" spans="2:44" ht="63.75" customHeight="1" x14ac:dyDescent="0.2">
      <c r="B18" s="92" t="s">
        <v>15</v>
      </c>
      <c r="C18" s="93" t="s">
        <v>79</v>
      </c>
      <c r="D18" s="94" t="s">
        <v>468</v>
      </c>
      <c r="E18" s="95" t="s">
        <v>500</v>
      </c>
      <c r="F18" s="96" t="s">
        <v>23</v>
      </c>
      <c r="G18" s="100" t="s">
        <v>18</v>
      </c>
      <c r="H18" s="97">
        <f t="shared" si="0"/>
        <v>0</v>
      </c>
      <c r="I18" s="74"/>
      <c r="J18" s="86"/>
      <c r="K18" s="86"/>
      <c r="L18" s="74"/>
      <c r="M18" s="86"/>
      <c r="N18" s="86"/>
      <c r="O18" s="74"/>
      <c r="P18" s="86"/>
      <c r="Q18" s="86"/>
      <c r="R18" s="74"/>
      <c r="S18" s="86"/>
      <c r="T18" s="86"/>
      <c r="U18" s="74"/>
      <c r="V18" s="86"/>
      <c r="W18" s="86"/>
      <c r="X18" s="74"/>
      <c r="Y18" s="86"/>
      <c r="Z18" s="86"/>
      <c r="AA18" s="74" t="s">
        <v>2</v>
      </c>
      <c r="AB18" s="86"/>
      <c r="AC18" s="86"/>
      <c r="AD18" s="74"/>
      <c r="AE18" s="86"/>
      <c r="AF18" s="86"/>
      <c r="AG18" s="74"/>
      <c r="AH18" s="86"/>
      <c r="AI18" s="86"/>
      <c r="AJ18" s="74"/>
      <c r="AK18" s="86"/>
      <c r="AL18" s="86"/>
      <c r="AM18" s="74"/>
      <c r="AN18" s="86"/>
      <c r="AO18" s="86"/>
      <c r="AP18" s="74"/>
      <c r="AQ18" s="86"/>
      <c r="AR18" s="86"/>
    </row>
    <row r="19" spans="2:44" ht="63.75" customHeight="1" x14ac:dyDescent="0.2">
      <c r="B19" s="92" t="s">
        <v>15</v>
      </c>
      <c r="C19" s="93" t="s">
        <v>79</v>
      </c>
      <c r="D19" s="94" t="s">
        <v>82</v>
      </c>
      <c r="E19" s="95" t="s">
        <v>32</v>
      </c>
      <c r="F19" s="96" t="s">
        <v>22</v>
      </c>
      <c r="G19" s="100" t="s">
        <v>19</v>
      </c>
      <c r="H19" s="97">
        <f t="shared" si="0"/>
        <v>0</v>
      </c>
      <c r="I19" s="74"/>
      <c r="J19" s="86"/>
      <c r="K19" s="86"/>
      <c r="L19" s="74"/>
      <c r="M19" s="86"/>
      <c r="N19" s="86"/>
      <c r="O19" s="74"/>
      <c r="P19" s="86"/>
      <c r="Q19" s="86"/>
      <c r="R19" s="74"/>
      <c r="S19" s="86"/>
      <c r="T19" s="86"/>
      <c r="U19" s="74" t="s">
        <v>3</v>
      </c>
      <c r="V19" s="86"/>
      <c r="W19" s="86"/>
      <c r="X19" s="74"/>
      <c r="Y19" s="86"/>
      <c r="Z19" s="86"/>
      <c r="AA19" s="74"/>
      <c r="AB19" s="86"/>
      <c r="AC19" s="86"/>
      <c r="AD19" s="74"/>
      <c r="AE19" s="86"/>
      <c r="AF19" s="86"/>
      <c r="AG19" s="74"/>
      <c r="AH19" s="86"/>
      <c r="AI19" s="86"/>
      <c r="AJ19" s="74"/>
      <c r="AK19" s="86"/>
      <c r="AL19" s="86"/>
      <c r="AM19" s="74"/>
      <c r="AN19" s="86"/>
      <c r="AO19" s="86"/>
      <c r="AP19" s="74"/>
      <c r="AQ19" s="86"/>
      <c r="AR19" s="86"/>
    </row>
    <row r="20" spans="2:44" ht="63.75" customHeight="1" x14ac:dyDescent="0.2">
      <c r="B20" s="92" t="s">
        <v>15</v>
      </c>
      <c r="C20" s="93" t="s">
        <v>79</v>
      </c>
      <c r="D20" s="94" t="s">
        <v>83</v>
      </c>
      <c r="E20" s="95" t="s">
        <v>32</v>
      </c>
      <c r="F20" s="96" t="s">
        <v>22</v>
      </c>
      <c r="G20" s="100" t="s">
        <v>19</v>
      </c>
      <c r="H20" s="97" t="e">
        <f t="shared" si="0"/>
        <v>#DIV/0!</v>
      </c>
      <c r="I20" s="74"/>
      <c r="J20" s="86"/>
      <c r="K20" s="86"/>
      <c r="L20" s="74"/>
      <c r="M20" s="86"/>
      <c r="N20" s="86"/>
      <c r="O20" s="74"/>
      <c r="P20" s="86"/>
      <c r="Q20" s="86"/>
      <c r="R20" s="74"/>
      <c r="S20" s="86"/>
      <c r="T20" s="86"/>
      <c r="U20" s="74"/>
      <c r="V20" s="86"/>
      <c r="W20" s="86"/>
      <c r="X20" s="74"/>
      <c r="Y20" s="86"/>
      <c r="Z20" s="86"/>
      <c r="AA20" s="74"/>
      <c r="AB20" s="86"/>
      <c r="AC20" s="86"/>
      <c r="AD20" s="74"/>
      <c r="AE20" s="86"/>
      <c r="AF20" s="86"/>
      <c r="AG20" s="74"/>
      <c r="AH20" s="86"/>
      <c r="AI20" s="86"/>
      <c r="AJ20" s="74"/>
      <c r="AK20" s="86"/>
      <c r="AL20" s="86"/>
      <c r="AM20" s="74"/>
      <c r="AN20" s="86"/>
      <c r="AO20" s="86"/>
      <c r="AP20" s="74"/>
      <c r="AQ20" s="86"/>
      <c r="AR20" s="86"/>
    </row>
    <row r="21" spans="2:44" ht="56.25" customHeight="1" x14ac:dyDescent="0.2">
      <c r="B21" s="92" t="s">
        <v>15</v>
      </c>
      <c r="C21" s="93" t="s">
        <v>85</v>
      </c>
      <c r="D21" s="94" t="s">
        <v>86</v>
      </c>
      <c r="E21" s="95" t="s">
        <v>31</v>
      </c>
      <c r="F21" s="96" t="s">
        <v>23</v>
      </c>
      <c r="G21" s="100" t="s">
        <v>18</v>
      </c>
      <c r="H21" s="97">
        <f t="shared" si="0"/>
        <v>0</v>
      </c>
      <c r="I21" s="74"/>
      <c r="J21" s="86"/>
      <c r="K21" s="86"/>
      <c r="L21" s="74"/>
      <c r="M21" s="86"/>
      <c r="N21" s="86"/>
      <c r="O21" s="74"/>
      <c r="P21" s="86"/>
      <c r="Q21" s="86"/>
      <c r="R21" s="74"/>
      <c r="S21" s="86"/>
      <c r="T21" s="86"/>
      <c r="U21" s="74"/>
      <c r="V21" s="86"/>
      <c r="W21" s="86"/>
      <c r="X21" s="74"/>
      <c r="Y21" s="86"/>
      <c r="Z21" s="86"/>
      <c r="AA21" s="74"/>
      <c r="AB21" s="86"/>
      <c r="AC21" s="86"/>
      <c r="AD21" s="74" t="s">
        <v>2</v>
      </c>
      <c r="AE21" s="86"/>
      <c r="AF21" s="86"/>
      <c r="AG21" s="74"/>
      <c r="AH21" s="86"/>
      <c r="AI21" s="86"/>
      <c r="AJ21" s="74"/>
      <c r="AK21" s="86"/>
      <c r="AL21" s="86"/>
      <c r="AM21" s="74"/>
      <c r="AN21" s="86"/>
      <c r="AO21" s="86"/>
      <c r="AP21" s="74"/>
      <c r="AQ21" s="86"/>
      <c r="AR21" s="86"/>
    </row>
    <row r="22" spans="2:44" ht="56.25" customHeight="1" x14ac:dyDescent="0.2">
      <c r="B22" s="92" t="s">
        <v>15</v>
      </c>
      <c r="C22" s="93" t="s">
        <v>85</v>
      </c>
      <c r="D22" s="94" t="s">
        <v>509</v>
      </c>
      <c r="E22" s="95" t="s">
        <v>501</v>
      </c>
      <c r="F22" s="96" t="s">
        <v>23</v>
      </c>
      <c r="G22" s="100" t="s">
        <v>18</v>
      </c>
      <c r="H22" s="97">
        <f t="shared" si="0"/>
        <v>0</v>
      </c>
      <c r="I22" s="74"/>
      <c r="J22" s="86"/>
      <c r="K22" s="86"/>
      <c r="L22" s="74"/>
      <c r="M22" s="86"/>
      <c r="N22" s="86"/>
      <c r="O22" s="74" t="s">
        <v>2</v>
      </c>
      <c r="P22" s="86"/>
      <c r="Q22" s="86"/>
      <c r="R22" s="74"/>
      <c r="S22" s="86"/>
      <c r="T22" s="86"/>
      <c r="U22" s="74"/>
      <c r="V22" s="86"/>
      <c r="W22" s="86"/>
      <c r="X22" s="74"/>
      <c r="Y22" s="86"/>
      <c r="Z22" s="86"/>
      <c r="AA22" s="74"/>
      <c r="AB22" s="86"/>
      <c r="AC22" s="86"/>
      <c r="AD22" s="74"/>
      <c r="AE22" s="86"/>
      <c r="AF22" s="86"/>
      <c r="AG22" s="74"/>
      <c r="AH22" s="86"/>
      <c r="AI22" s="86"/>
      <c r="AJ22" s="74"/>
      <c r="AK22" s="86"/>
      <c r="AL22" s="86"/>
      <c r="AM22" s="74"/>
      <c r="AN22" s="86"/>
      <c r="AO22" s="86"/>
      <c r="AP22" s="74"/>
      <c r="AQ22" s="86"/>
      <c r="AR22" s="86"/>
    </row>
    <row r="23" spans="2:44" ht="56.25" customHeight="1" x14ac:dyDescent="0.2">
      <c r="B23" s="92" t="s">
        <v>15</v>
      </c>
      <c r="C23" s="93" t="s">
        <v>85</v>
      </c>
      <c r="D23" s="94" t="s">
        <v>87</v>
      </c>
      <c r="E23" s="95" t="s">
        <v>501</v>
      </c>
      <c r="F23" s="96" t="s">
        <v>23</v>
      </c>
      <c r="G23" s="100" t="s">
        <v>19</v>
      </c>
      <c r="H23" s="97">
        <f t="shared" si="0"/>
        <v>0</v>
      </c>
      <c r="I23" s="74"/>
      <c r="J23" s="86"/>
      <c r="K23" s="86"/>
      <c r="L23" s="74" t="s">
        <v>2</v>
      </c>
      <c r="M23" s="86"/>
      <c r="N23" s="86"/>
      <c r="O23" s="74"/>
      <c r="P23" s="86"/>
      <c r="Q23" s="86"/>
      <c r="R23" s="74" t="s">
        <v>2</v>
      </c>
      <c r="S23" s="86"/>
      <c r="T23" s="86"/>
      <c r="U23" s="74"/>
      <c r="V23" s="86"/>
      <c r="W23" s="86"/>
      <c r="X23" s="74"/>
      <c r="Y23" s="86"/>
      <c r="Z23" s="86"/>
      <c r="AA23" s="74"/>
      <c r="AB23" s="86"/>
      <c r="AC23" s="86"/>
      <c r="AD23" s="74"/>
      <c r="AE23" s="86"/>
      <c r="AF23" s="86"/>
      <c r="AG23" s="74"/>
      <c r="AH23" s="86"/>
      <c r="AI23" s="86"/>
      <c r="AJ23" s="74"/>
      <c r="AK23" s="86"/>
      <c r="AL23" s="86"/>
      <c r="AM23" s="74"/>
      <c r="AN23" s="86"/>
      <c r="AO23" s="86"/>
      <c r="AP23" s="74"/>
      <c r="AQ23" s="86"/>
      <c r="AR23" s="86"/>
    </row>
    <row r="24" spans="2:44" ht="56.25" customHeight="1" x14ac:dyDescent="0.2">
      <c r="B24" s="92" t="s">
        <v>14</v>
      </c>
      <c r="C24" s="93" t="s">
        <v>88</v>
      </c>
      <c r="D24" s="94" t="s">
        <v>510</v>
      </c>
      <c r="E24" s="95" t="s">
        <v>31</v>
      </c>
      <c r="F24" s="96" t="s">
        <v>23</v>
      </c>
      <c r="G24" s="100" t="s">
        <v>18</v>
      </c>
      <c r="H24" s="97">
        <f t="shared" si="0"/>
        <v>0</v>
      </c>
      <c r="I24" s="74"/>
      <c r="J24" s="86"/>
      <c r="K24" s="86"/>
      <c r="L24" s="74"/>
      <c r="M24" s="86"/>
      <c r="N24" s="86"/>
      <c r="O24" s="74"/>
      <c r="P24" s="86"/>
      <c r="Q24" s="86"/>
      <c r="R24" s="74"/>
      <c r="S24" s="86"/>
      <c r="T24" s="86"/>
      <c r="U24" s="74"/>
      <c r="V24" s="86"/>
      <c r="W24" s="86"/>
      <c r="X24" s="74"/>
      <c r="Y24" s="86"/>
      <c r="Z24" s="86"/>
      <c r="AA24" s="74"/>
      <c r="AB24" s="86"/>
      <c r="AC24" s="86"/>
      <c r="AD24" s="74"/>
      <c r="AE24" s="86"/>
      <c r="AF24" s="86"/>
      <c r="AG24" s="74"/>
      <c r="AH24" s="86"/>
      <c r="AI24" s="86"/>
      <c r="AJ24" s="74" t="s">
        <v>2</v>
      </c>
      <c r="AK24" s="86"/>
      <c r="AL24" s="86"/>
      <c r="AM24" s="74"/>
      <c r="AN24" s="86"/>
      <c r="AO24" s="86"/>
      <c r="AP24" s="74"/>
      <c r="AQ24" s="86"/>
      <c r="AR24" s="86"/>
    </row>
    <row r="25" spans="2:44" ht="56.1" customHeight="1" x14ac:dyDescent="0.2">
      <c r="B25" s="92" t="s">
        <v>14</v>
      </c>
      <c r="C25" s="93" t="s">
        <v>89</v>
      </c>
      <c r="D25" s="94" t="s">
        <v>90</v>
      </c>
      <c r="E25" s="95" t="s">
        <v>26</v>
      </c>
      <c r="F25" s="96" t="s">
        <v>23</v>
      </c>
      <c r="G25" s="100" t="s">
        <v>18</v>
      </c>
      <c r="H25" s="97">
        <f t="shared" si="0"/>
        <v>0</v>
      </c>
      <c r="I25" s="74"/>
      <c r="J25" s="86"/>
      <c r="K25" s="86"/>
      <c r="L25" s="74"/>
      <c r="M25" s="86"/>
      <c r="N25" s="86"/>
      <c r="O25" s="74"/>
      <c r="P25" s="86"/>
      <c r="Q25" s="86"/>
      <c r="R25" s="74"/>
      <c r="S25" s="86"/>
      <c r="T25" s="86"/>
      <c r="U25" s="74"/>
      <c r="V25" s="86"/>
      <c r="W25" s="86"/>
      <c r="X25" s="74" t="s">
        <v>2</v>
      </c>
      <c r="Y25" s="86"/>
      <c r="Z25" s="86"/>
      <c r="AA25" s="74"/>
      <c r="AB25" s="86"/>
      <c r="AC25" s="86"/>
      <c r="AD25" s="74"/>
      <c r="AE25" s="86"/>
      <c r="AF25" s="86"/>
      <c r="AG25" s="74"/>
      <c r="AH25" s="86"/>
      <c r="AI25" s="86"/>
      <c r="AJ25" s="74"/>
      <c r="AK25" s="86"/>
      <c r="AL25" s="86"/>
      <c r="AM25" s="74"/>
      <c r="AN25" s="86"/>
      <c r="AO25" s="86"/>
      <c r="AP25" s="74"/>
      <c r="AQ25" s="86"/>
      <c r="AR25" s="86"/>
    </row>
    <row r="26" spans="2:44" ht="45" customHeight="1" x14ac:dyDescent="0.2">
      <c r="B26" s="92" t="s">
        <v>14</v>
      </c>
      <c r="C26" s="93" t="s">
        <v>437</v>
      </c>
      <c r="D26" s="94" t="s">
        <v>91</v>
      </c>
      <c r="E26" s="95" t="s">
        <v>38</v>
      </c>
      <c r="F26" s="96" t="s">
        <v>23</v>
      </c>
      <c r="G26" s="100" t="s">
        <v>18</v>
      </c>
      <c r="H26" s="97">
        <f t="shared" si="0"/>
        <v>0</v>
      </c>
      <c r="I26" s="74"/>
      <c r="J26" s="86"/>
      <c r="K26" s="86"/>
      <c r="L26" s="74" t="s">
        <v>2</v>
      </c>
      <c r="M26" s="86"/>
      <c r="N26" s="86"/>
      <c r="O26" s="74"/>
      <c r="P26" s="86"/>
      <c r="Q26" s="86"/>
      <c r="R26" s="74"/>
      <c r="S26" s="86"/>
      <c r="T26" s="86"/>
      <c r="U26" s="74"/>
      <c r="V26" s="86"/>
      <c r="W26" s="86"/>
      <c r="X26" s="74"/>
      <c r="Y26" s="86"/>
      <c r="Z26" s="86"/>
      <c r="AA26" s="74"/>
      <c r="AB26" s="86"/>
      <c r="AC26" s="86"/>
      <c r="AD26" s="74"/>
      <c r="AE26" s="86"/>
      <c r="AF26" s="86"/>
      <c r="AG26" s="74"/>
      <c r="AH26" s="86"/>
      <c r="AI26" s="86"/>
      <c r="AJ26" s="74"/>
      <c r="AK26" s="86"/>
      <c r="AL26" s="86"/>
      <c r="AM26" s="74"/>
      <c r="AN26" s="86"/>
      <c r="AO26" s="86"/>
      <c r="AP26" s="74"/>
      <c r="AQ26" s="86"/>
      <c r="AR26" s="86"/>
    </row>
    <row r="27" spans="2:44" ht="66" customHeight="1" x14ac:dyDescent="0.2">
      <c r="B27" s="92" t="s">
        <v>14</v>
      </c>
      <c r="C27" s="93" t="s">
        <v>438</v>
      </c>
      <c r="D27" s="94" t="s">
        <v>92</v>
      </c>
      <c r="E27" s="95" t="s">
        <v>38</v>
      </c>
      <c r="F27" s="96" t="s">
        <v>23</v>
      </c>
      <c r="G27" s="100" t="s">
        <v>18</v>
      </c>
      <c r="H27" s="97">
        <f t="shared" si="0"/>
        <v>0</v>
      </c>
      <c r="I27" s="74"/>
      <c r="J27" s="86"/>
      <c r="K27" s="86"/>
      <c r="L27" s="74"/>
      <c r="M27" s="86"/>
      <c r="N27" s="86"/>
      <c r="O27" s="74" t="s">
        <v>2</v>
      </c>
      <c r="P27" s="86"/>
      <c r="Q27" s="86"/>
      <c r="R27" s="74" t="s">
        <v>2</v>
      </c>
      <c r="S27" s="86"/>
      <c r="T27" s="86"/>
      <c r="U27" s="74"/>
      <c r="V27" s="86"/>
      <c r="W27" s="86"/>
      <c r="X27" s="74"/>
      <c r="Y27" s="86"/>
      <c r="Z27" s="86"/>
      <c r="AA27" s="74"/>
      <c r="AB27" s="86"/>
      <c r="AC27" s="86"/>
      <c r="AD27" s="74"/>
      <c r="AE27" s="86"/>
      <c r="AF27" s="86"/>
      <c r="AG27" s="74"/>
      <c r="AH27" s="86"/>
      <c r="AI27" s="86"/>
      <c r="AJ27" s="74"/>
      <c r="AK27" s="86"/>
      <c r="AL27" s="86"/>
      <c r="AM27" s="74"/>
      <c r="AN27" s="86"/>
      <c r="AO27" s="86"/>
      <c r="AP27" s="74"/>
      <c r="AQ27" s="86"/>
      <c r="AR27" s="86"/>
    </row>
    <row r="28" spans="2:44" ht="54.75" customHeight="1" x14ac:dyDescent="0.2">
      <c r="B28" s="92" t="s">
        <v>14</v>
      </c>
      <c r="C28" s="93" t="s">
        <v>438</v>
      </c>
      <c r="D28" s="94" t="s">
        <v>511</v>
      </c>
      <c r="E28" s="95" t="s">
        <v>26</v>
      </c>
      <c r="F28" s="96" t="s">
        <v>23</v>
      </c>
      <c r="G28" s="100" t="s">
        <v>18</v>
      </c>
      <c r="H28" s="97">
        <f t="shared" si="0"/>
        <v>0</v>
      </c>
      <c r="I28" s="74"/>
      <c r="J28" s="86"/>
      <c r="K28" s="86"/>
      <c r="L28" s="74"/>
      <c r="M28" s="86"/>
      <c r="N28" s="86"/>
      <c r="O28" s="74"/>
      <c r="P28" s="86"/>
      <c r="Q28" s="86"/>
      <c r="R28" s="74"/>
      <c r="S28" s="86"/>
      <c r="T28" s="86"/>
      <c r="U28" s="74" t="s">
        <v>2</v>
      </c>
      <c r="V28" s="86"/>
      <c r="W28" s="86"/>
      <c r="X28" s="74"/>
      <c r="Y28" s="86"/>
      <c r="Z28" s="86"/>
      <c r="AA28" s="74"/>
      <c r="AB28" s="86"/>
      <c r="AC28" s="86"/>
      <c r="AD28" s="74"/>
      <c r="AE28" s="86"/>
      <c r="AF28" s="86"/>
      <c r="AG28" s="74"/>
      <c r="AH28" s="86"/>
      <c r="AI28" s="86"/>
      <c r="AJ28" s="74"/>
      <c r="AK28" s="86"/>
      <c r="AL28" s="86"/>
      <c r="AM28" s="74"/>
      <c r="AN28" s="86"/>
      <c r="AO28" s="86"/>
      <c r="AP28" s="74"/>
      <c r="AQ28" s="86"/>
      <c r="AR28" s="86"/>
    </row>
    <row r="29" spans="2:44" ht="54.75" customHeight="1" x14ac:dyDescent="0.2">
      <c r="B29" s="92" t="s">
        <v>14</v>
      </c>
      <c r="C29" s="93" t="s">
        <v>437</v>
      </c>
      <c r="D29" s="94" t="s">
        <v>514</v>
      </c>
      <c r="E29" s="95" t="s">
        <v>26</v>
      </c>
      <c r="F29" s="96" t="s">
        <v>23</v>
      </c>
      <c r="G29" s="100" t="s">
        <v>18</v>
      </c>
      <c r="H29" s="97">
        <f t="shared" si="0"/>
        <v>0</v>
      </c>
      <c r="I29" s="74"/>
      <c r="J29" s="86"/>
      <c r="K29" s="86"/>
      <c r="L29" s="74"/>
      <c r="M29" s="86"/>
      <c r="N29" s="86"/>
      <c r="O29" s="74"/>
      <c r="P29" s="86"/>
      <c r="Q29" s="86"/>
      <c r="R29" s="74"/>
      <c r="S29" s="86"/>
      <c r="T29" s="86"/>
      <c r="U29" s="74"/>
      <c r="V29" s="86"/>
      <c r="W29" s="86"/>
      <c r="X29" s="74" t="s">
        <v>2</v>
      </c>
      <c r="Y29" s="86"/>
      <c r="Z29" s="86"/>
      <c r="AA29" s="74"/>
      <c r="AB29" s="86"/>
      <c r="AC29" s="86"/>
      <c r="AD29" s="74"/>
      <c r="AE29" s="86"/>
      <c r="AF29" s="86"/>
      <c r="AG29" s="74"/>
      <c r="AH29" s="86"/>
      <c r="AI29" s="86"/>
      <c r="AJ29" s="74"/>
      <c r="AK29" s="86"/>
      <c r="AL29" s="86"/>
      <c r="AM29" s="74"/>
      <c r="AN29" s="86"/>
      <c r="AO29" s="86"/>
      <c r="AP29" s="74"/>
      <c r="AQ29" s="86"/>
      <c r="AR29" s="86"/>
    </row>
    <row r="30" spans="2:44" ht="54.75" customHeight="1" x14ac:dyDescent="0.2">
      <c r="B30" s="92" t="s">
        <v>14</v>
      </c>
      <c r="C30" s="93" t="s">
        <v>438</v>
      </c>
      <c r="D30" s="94" t="s">
        <v>93</v>
      </c>
      <c r="E30" s="95" t="s">
        <v>26</v>
      </c>
      <c r="F30" s="96" t="s">
        <v>23</v>
      </c>
      <c r="G30" s="100" t="s">
        <v>18</v>
      </c>
      <c r="H30" s="97">
        <f t="shared" si="0"/>
        <v>0</v>
      </c>
      <c r="I30" s="74" t="s">
        <v>2</v>
      </c>
      <c r="J30" s="86"/>
      <c r="K30" s="86"/>
      <c r="L30" s="74" t="s">
        <v>5</v>
      </c>
      <c r="M30" s="86"/>
      <c r="N30" s="86"/>
      <c r="O30" s="74" t="s">
        <v>5</v>
      </c>
      <c r="P30" s="86"/>
      <c r="Q30" s="86"/>
      <c r="R30" s="74" t="s">
        <v>5</v>
      </c>
      <c r="S30" s="86"/>
      <c r="T30" s="86"/>
      <c r="U30" s="74" t="s">
        <v>5</v>
      </c>
      <c r="V30" s="86"/>
      <c r="W30" s="86"/>
      <c r="X30" s="74" t="s">
        <v>5</v>
      </c>
      <c r="Y30" s="86"/>
      <c r="Z30" s="86"/>
      <c r="AA30" s="74" t="s">
        <v>5</v>
      </c>
      <c r="AB30" s="86"/>
      <c r="AC30" s="86"/>
      <c r="AD30" s="74" t="s">
        <v>5</v>
      </c>
      <c r="AE30" s="86"/>
      <c r="AF30" s="86"/>
      <c r="AG30" s="74" t="s">
        <v>5</v>
      </c>
      <c r="AH30" s="86"/>
      <c r="AI30" s="86"/>
      <c r="AJ30" s="74" t="s">
        <v>5</v>
      </c>
      <c r="AK30" s="86"/>
      <c r="AL30" s="86"/>
      <c r="AM30" s="74" t="s">
        <v>5</v>
      </c>
      <c r="AN30" s="86"/>
      <c r="AO30" s="86"/>
      <c r="AP30" s="74" t="s">
        <v>5</v>
      </c>
      <c r="AQ30" s="86"/>
      <c r="AR30" s="86"/>
    </row>
    <row r="31" spans="2:44" ht="35.25" customHeight="1" x14ac:dyDescent="0.2">
      <c r="B31" s="92" t="s">
        <v>14</v>
      </c>
      <c r="C31" s="93" t="s">
        <v>94</v>
      </c>
      <c r="D31" s="94" t="s">
        <v>95</v>
      </c>
      <c r="E31" s="95" t="s">
        <v>503</v>
      </c>
      <c r="F31" s="96" t="s">
        <v>23</v>
      </c>
      <c r="G31" s="100" t="s">
        <v>18</v>
      </c>
      <c r="H31" s="97">
        <f t="shared" si="0"/>
        <v>0</v>
      </c>
      <c r="I31" s="74" t="s">
        <v>2</v>
      </c>
      <c r="J31" s="86"/>
      <c r="K31" s="86"/>
      <c r="L31" s="74" t="s">
        <v>2</v>
      </c>
      <c r="M31" s="86"/>
      <c r="N31" s="86"/>
      <c r="O31" s="74" t="s">
        <v>2</v>
      </c>
      <c r="P31" s="86"/>
      <c r="Q31" s="86"/>
      <c r="R31" s="74" t="s">
        <v>2</v>
      </c>
      <c r="S31" s="86"/>
      <c r="T31" s="86"/>
      <c r="U31" s="74" t="s">
        <v>2</v>
      </c>
      <c r="V31" s="86"/>
      <c r="W31" s="86"/>
      <c r="X31" s="74" t="s">
        <v>2</v>
      </c>
      <c r="Y31" s="86"/>
      <c r="Z31" s="86"/>
      <c r="AA31" s="74" t="s">
        <v>2</v>
      </c>
      <c r="AB31" s="86"/>
      <c r="AC31" s="86"/>
      <c r="AD31" s="74" t="s">
        <v>2</v>
      </c>
      <c r="AE31" s="86"/>
      <c r="AF31" s="86"/>
      <c r="AG31" s="74" t="s">
        <v>2</v>
      </c>
      <c r="AH31" s="86"/>
      <c r="AI31" s="86"/>
      <c r="AJ31" s="74" t="s">
        <v>2</v>
      </c>
      <c r="AK31" s="86"/>
      <c r="AL31" s="86"/>
      <c r="AM31" s="74" t="s">
        <v>2</v>
      </c>
      <c r="AN31" s="86"/>
      <c r="AO31" s="86"/>
      <c r="AP31" s="74" t="s">
        <v>2</v>
      </c>
      <c r="AQ31" s="86"/>
      <c r="AR31" s="86"/>
    </row>
    <row r="32" spans="2:44" ht="35.25" customHeight="1" x14ac:dyDescent="0.2">
      <c r="B32" s="92" t="s">
        <v>10</v>
      </c>
      <c r="C32" s="93" t="s">
        <v>96</v>
      </c>
      <c r="D32" s="94" t="s">
        <v>439</v>
      </c>
      <c r="E32" s="95" t="s">
        <v>26</v>
      </c>
      <c r="F32" s="96" t="s">
        <v>23</v>
      </c>
      <c r="G32" s="100" t="s">
        <v>18</v>
      </c>
      <c r="H32" s="97">
        <f t="shared" si="0"/>
        <v>0</v>
      </c>
      <c r="I32" s="74"/>
      <c r="J32" s="86"/>
      <c r="K32" s="86"/>
      <c r="L32" s="74"/>
      <c r="M32" s="86"/>
      <c r="N32" s="86"/>
      <c r="O32" s="74" t="s">
        <v>2</v>
      </c>
      <c r="P32" s="86"/>
      <c r="Q32" s="86"/>
      <c r="R32" s="74" t="s">
        <v>2</v>
      </c>
      <c r="S32" s="86"/>
      <c r="T32" s="86"/>
      <c r="U32" s="74"/>
      <c r="V32" s="86"/>
      <c r="W32" s="86"/>
      <c r="X32" s="74"/>
      <c r="Y32" s="86"/>
      <c r="Z32" s="86"/>
      <c r="AA32" s="74"/>
      <c r="AB32" s="86"/>
      <c r="AC32" s="86"/>
      <c r="AD32" s="74"/>
      <c r="AE32" s="86"/>
      <c r="AF32" s="86"/>
      <c r="AG32" s="74"/>
      <c r="AH32" s="86"/>
      <c r="AI32" s="86"/>
      <c r="AJ32" s="74"/>
      <c r="AK32" s="86"/>
      <c r="AL32" s="86"/>
      <c r="AM32" s="74"/>
      <c r="AN32" s="86"/>
      <c r="AO32" s="86"/>
      <c r="AP32" s="74"/>
      <c r="AQ32" s="86"/>
      <c r="AR32" s="86"/>
    </row>
    <row r="33" spans="1:44" ht="35.25" customHeight="1" x14ac:dyDescent="0.2">
      <c r="B33" s="92" t="s">
        <v>10</v>
      </c>
      <c r="C33" s="93" t="s">
        <v>96</v>
      </c>
      <c r="D33" s="94" t="s">
        <v>440</v>
      </c>
      <c r="E33" s="98" t="s">
        <v>38</v>
      </c>
      <c r="F33" s="96" t="s">
        <v>23</v>
      </c>
      <c r="G33" s="100" t="s">
        <v>18</v>
      </c>
      <c r="H33" s="97">
        <f t="shared" si="0"/>
        <v>0</v>
      </c>
      <c r="I33" s="74"/>
      <c r="J33" s="86"/>
      <c r="K33" s="86"/>
      <c r="L33" s="74" t="s">
        <v>2</v>
      </c>
      <c r="M33" s="86"/>
      <c r="N33" s="86"/>
      <c r="O33" s="74"/>
      <c r="P33" s="86"/>
      <c r="Q33" s="86"/>
      <c r="R33" s="74"/>
      <c r="S33" s="86"/>
      <c r="T33" s="86"/>
      <c r="U33" s="74"/>
      <c r="V33" s="86"/>
      <c r="W33" s="86"/>
      <c r="X33" s="74"/>
      <c r="Y33" s="86"/>
      <c r="Z33" s="86"/>
      <c r="AA33" s="74"/>
      <c r="AB33" s="86"/>
      <c r="AC33" s="86"/>
      <c r="AD33" s="74"/>
      <c r="AE33" s="86"/>
      <c r="AF33" s="86"/>
      <c r="AG33" s="74"/>
      <c r="AH33" s="86"/>
      <c r="AI33" s="86"/>
      <c r="AJ33" s="74"/>
      <c r="AK33" s="86"/>
      <c r="AL33" s="86"/>
      <c r="AM33" s="74"/>
      <c r="AN33" s="86"/>
      <c r="AO33" s="86"/>
      <c r="AP33" s="74"/>
      <c r="AQ33" s="86"/>
      <c r="AR33" s="86"/>
    </row>
    <row r="34" spans="1:44" ht="35.25" customHeight="1" x14ac:dyDescent="0.2">
      <c r="B34" s="92" t="s">
        <v>10</v>
      </c>
      <c r="C34" s="93" t="s">
        <v>96</v>
      </c>
      <c r="D34" s="94" t="s">
        <v>441</v>
      </c>
      <c r="E34" s="95" t="s">
        <v>26</v>
      </c>
      <c r="F34" s="96" t="s">
        <v>23</v>
      </c>
      <c r="G34" s="100" t="s">
        <v>18</v>
      </c>
      <c r="H34" s="97">
        <f t="shared" si="0"/>
        <v>0</v>
      </c>
      <c r="I34" s="74"/>
      <c r="J34" s="86"/>
      <c r="K34" s="86"/>
      <c r="L34" s="74"/>
      <c r="M34" s="86"/>
      <c r="N34" s="86"/>
      <c r="O34" s="74" t="s">
        <v>2</v>
      </c>
      <c r="P34" s="86"/>
      <c r="Q34" s="86"/>
      <c r="R34" s="74"/>
      <c r="S34" s="86"/>
      <c r="T34" s="86"/>
      <c r="U34" s="74"/>
      <c r="V34" s="86"/>
      <c r="W34" s="86"/>
      <c r="X34" s="74"/>
      <c r="Y34" s="86"/>
      <c r="Z34" s="86"/>
      <c r="AA34" s="74"/>
      <c r="AB34" s="86"/>
      <c r="AC34" s="86"/>
      <c r="AD34" s="74"/>
      <c r="AE34" s="86"/>
      <c r="AF34" s="86"/>
      <c r="AG34" s="74"/>
      <c r="AH34" s="86"/>
      <c r="AI34" s="86"/>
      <c r="AJ34" s="74"/>
      <c r="AK34" s="86"/>
      <c r="AL34" s="86"/>
      <c r="AM34" s="74"/>
      <c r="AN34" s="86"/>
      <c r="AO34" s="86"/>
      <c r="AP34" s="74"/>
      <c r="AQ34" s="86"/>
      <c r="AR34" s="86"/>
    </row>
    <row r="35" spans="1:44" ht="35.25" customHeight="1" x14ac:dyDescent="0.2">
      <c r="B35" s="92" t="s">
        <v>10</v>
      </c>
      <c r="C35" s="93" t="s">
        <v>97</v>
      </c>
      <c r="D35" s="94" t="s">
        <v>98</v>
      </c>
      <c r="E35" s="95" t="s">
        <v>26</v>
      </c>
      <c r="F35" s="96" t="s">
        <v>23</v>
      </c>
      <c r="G35" s="100" t="s">
        <v>18</v>
      </c>
      <c r="H35" s="97">
        <f t="shared" si="0"/>
        <v>0</v>
      </c>
      <c r="I35" s="74" t="s">
        <v>2</v>
      </c>
      <c r="J35" s="86"/>
      <c r="K35" s="86"/>
      <c r="L35" s="74" t="s">
        <v>2</v>
      </c>
      <c r="M35" s="86"/>
      <c r="N35" s="86"/>
      <c r="O35" s="74"/>
      <c r="P35" s="86"/>
      <c r="Q35" s="86"/>
      <c r="R35" s="74"/>
      <c r="S35" s="86"/>
      <c r="T35" s="86"/>
      <c r="U35" s="74"/>
      <c r="V35" s="86"/>
      <c r="W35" s="86"/>
      <c r="X35" s="74"/>
      <c r="Y35" s="86"/>
      <c r="Z35" s="86"/>
      <c r="AA35" s="74"/>
      <c r="AB35" s="86"/>
      <c r="AC35" s="86"/>
      <c r="AD35" s="74"/>
      <c r="AE35" s="86"/>
      <c r="AF35" s="86"/>
      <c r="AG35" s="74"/>
      <c r="AH35" s="86"/>
      <c r="AI35" s="86"/>
      <c r="AJ35" s="74"/>
      <c r="AK35" s="86"/>
      <c r="AL35" s="86"/>
      <c r="AM35" s="74"/>
      <c r="AN35" s="86"/>
      <c r="AO35" s="86"/>
      <c r="AP35" s="74"/>
      <c r="AQ35" s="86"/>
      <c r="AR35" s="86"/>
    </row>
    <row r="36" spans="1:44" ht="35.25" customHeight="1" x14ac:dyDescent="0.2">
      <c r="B36" s="92" t="s">
        <v>10</v>
      </c>
      <c r="C36" s="93" t="s">
        <v>99</v>
      </c>
      <c r="D36" s="94" t="s">
        <v>100</v>
      </c>
      <c r="E36" s="95" t="s">
        <v>26</v>
      </c>
      <c r="F36" s="96" t="s">
        <v>23</v>
      </c>
      <c r="G36" s="100" t="s">
        <v>18</v>
      </c>
      <c r="H36" s="97">
        <f t="shared" si="0"/>
        <v>0</v>
      </c>
      <c r="I36" s="74"/>
      <c r="J36" s="86"/>
      <c r="K36" s="86"/>
      <c r="L36" s="74"/>
      <c r="M36" s="86"/>
      <c r="N36" s="86"/>
      <c r="O36" s="74"/>
      <c r="P36" s="86"/>
      <c r="Q36" s="86"/>
      <c r="R36" s="74" t="s">
        <v>2</v>
      </c>
      <c r="S36" s="86"/>
      <c r="T36" s="86"/>
      <c r="U36" s="74"/>
      <c r="V36" s="86"/>
      <c r="W36" s="86"/>
      <c r="X36" s="74"/>
      <c r="Y36" s="86"/>
      <c r="Z36" s="86"/>
      <c r="AA36" s="74"/>
      <c r="AB36" s="86"/>
      <c r="AC36" s="86"/>
      <c r="AD36" s="74"/>
      <c r="AE36" s="86"/>
      <c r="AF36" s="86"/>
      <c r="AG36" s="74"/>
      <c r="AH36" s="86"/>
      <c r="AI36" s="86"/>
      <c r="AJ36" s="74"/>
      <c r="AK36" s="86"/>
      <c r="AL36" s="86"/>
      <c r="AM36" s="74"/>
      <c r="AN36" s="86"/>
      <c r="AO36" s="86"/>
      <c r="AP36" s="74"/>
      <c r="AQ36" s="86"/>
      <c r="AR36" s="86"/>
    </row>
    <row r="37" spans="1:44" ht="35.25" customHeight="1" x14ac:dyDescent="0.2">
      <c r="B37" s="92" t="s">
        <v>10</v>
      </c>
      <c r="C37" s="93" t="s">
        <v>99</v>
      </c>
      <c r="D37" s="94" t="s">
        <v>101</v>
      </c>
      <c r="E37" s="95" t="s">
        <v>27</v>
      </c>
      <c r="F37" s="96" t="s">
        <v>23</v>
      </c>
      <c r="G37" s="100" t="s">
        <v>18</v>
      </c>
      <c r="H37" s="97">
        <f t="shared" si="0"/>
        <v>0</v>
      </c>
      <c r="I37" s="74" t="s">
        <v>5</v>
      </c>
      <c r="J37" s="86"/>
      <c r="K37" s="86"/>
      <c r="L37" s="74" t="s">
        <v>5</v>
      </c>
      <c r="M37" s="86"/>
      <c r="N37" s="86"/>
      <c r="O37" s="74" t="s">
        <v>5</v>
      </c>
      <c r="P37" s="86"/>
      <c r="Q37" s="86"/>
      <c r="R37" s="74" t="s">
        <v>5</v>
      </c>
      <c r="S37" s="86"/>
      <c r="T37" s="86"/>
      <c r="U37" s="74" t="s">
        <v>5</v>
      </c>
      <c r="V37" s="118"/>
      <c r="W37" s="86"/>
      <c r="X37" s="74" t="s">
        <v>5</v>
      </c>
      <c r="Y37" s="86"/>
      <c r="Z37" s="86"/>
      <c r="AA37" s="74" t="s">
        <v>5</v>
      </c>
      <c r="AB37" s="86"/>
      <c r="AC37" s="86"/>
      <c r="AD37" s="74" t="s">
        <v>5</v>
      </c>
      <c r="AE37" s="86"/>
      <c r="AF37" s="86"/>
      <c r="AG37" s="74" t="s">
        <v>5</v>
      </c>
      <c r="AH37" s="86"/>
      <c r="AI37" s="86"/>
      <c r="AJ37" s="74" t="s">
        <v>5</v>
      </c>
      <c r="AK37" s="86"/>
      <c r="AL37" s="86"/>
      <c r="AM37" s="74" t="s">
        <v>5</v>
      </c>
      <c r="AN37" s="86"/>
      <c r="AO37" s="86"/>
      <c r="AP37" s="74" t="s">
        <v>5</v>
      </c>
      <c r="AQ37" s="86"/>
      <c r="AR37" s="86"/>
    </row>
    <row r="38" spans="1:44" ht="35.25" customHeight="1" x14ac:dyDescent="0.2">
      <c r="B38" s="92" t="s">
        <v>10</v>
      </c>
      <c r="C38" s="93" t="s">
        <v>99</v>
      </c>
      <c r="D38" s="94" t="s">
        <v>102</v>
      </c>
      <c r="E38" s="95" t="s">
        <v>27</v>
      </c>
      <c r="F38" s="96" t="s">
        <v>23</v>
      </c>
      <c r="G38" s="100" t="s">
        <v>18</v>
      </c>
      <c r="H38" s="97">
        <f t="shared" si="0"/>
        <v>0</v>
      </c>
      <c r="I38" s="74"/>
      <c r="J38" s="86"/>
      <c r="K38" s="86"/>
      <c r="L38" s="74"/>
      <c r="M38" s="86"/>
      <c r="N38" s="86"/>
      <c r="O38" s="74" t="s">
        <v>2</v>
      </c>
      <c r="P38" s="86"/>
      <c r="Q38" s="86"/>
      <c r="R38" s="74"/>
      <c r="S38" s="86"/>
      <c r="T38" s="86"/>
      <c r="U38" s="74"/>
      <c r="V38" s="86"/>
      <c r="W38" s="86"/>
      <c r="X38" s="74"/>
      <c r="Y38" s="86"/>
      <c r="Z38" s="86"/>
      <c r="AA38" s="74"/>
      <c r="AB38" s="86"/>
      <c r="AC38" s="86"/>
      <c r="AD38" s="74"/>
      <c r="AE38" s="86"/>
      <c r="AF38" s="86"/>
      <c r="AG38" s="74"/>
      <c r="AH38" s="86"/>
      <c r="AI38" s="86"/>
      <c r="AJ38" s="74"/>
      <c r="AK38" s="86"/>
      <c r="AL38" s="86"/>
      <c r="AM38" s="74"/>
      <c r="AN38" s="86"/>
      <c r="AO38" s="86"/>
      <c r="AP38" s="74"/>
      <c r="AQ38" s="86"/>
      <c r="AR38" s="86"/>
    </row>
    <row r="39" spans="1:44" ht="51" customHeight="1" x14ac:dyDescent="0.2">
      <c r="B39" s="92" t="s">
        <v>10</v>
      </c>
      <c r="C39" s="93" t="s">
        <v>103</v>
      </c>
      <c r="D39" s="94" t="s">
        <v>442</v>
      </c>
      <c r="E39" s="95" t="s">
        <v>26</v>
      </c>
      <c r="F39" s="96" t="s">
        <v>23</v>
      </c>
      <c r="G39" s="100" t="s">
        <v>18</v>
      </c>
      <c r="H39" s="97">
        <f t="shared" si="0"/>
        <v>0</v>
      </c>
      <c r="I39" s="74"/>
      <c r="J39" s="86"/>
      <c r="K39" s="86"/>
      <c r="L39" s="74" t="s">
        <v>2</v>
      </c>
      <c r="M39" s="86"/>
      <c r="N39" s="86"/>
      <c r="O39" s="74"/>
      <c r="P39" s="86"/>
      <c r="Q39" s="86"/>
      <c r="R39" s="74"/>
      <c r="S39" s="86"/>
      <c r="T39" s="86"/>
      <c r="U39" s="74"/>
      <c r="V39" s="86"/>
      <c r="W39" s="86"/>
      <c r="X39" s="74"/>
      <c r="Y39" s="86"/>
      <c r="Z39" s="86"/>
      <c r="AA39" s="74"/>
      <c r="AB39" s="86"/>
      <c r="AC39" s="86"/>
      <c r="AD39" s="74"/>
      <c r="AE39" s="86"/>
      <c r="AF39" s="86"/>
      <c r="AG39" s="74"/>
      <c r="AH39" s="86"/>
      <c r="AI39" s="86"/>
      <c r="AJ39" s="74"/>
      <c r="AK39" s="86"/>
      <c r="AL39" s="86"/>
      <c r="AM39" s="74"/>
      <c r="AN39" s="86"/>
      <c r="AO39" s="86"/>
      <c r="AP39" s="74"/>
      <c r="AQ39" s="86"/>
      <c r="AR39" s="86"/>
    </row>
    <row r="40" spans="1:44" ht="51" customHeight="1" x14ac:dyDescent="0.2">
      <c r="B40" s="92" t="s">
        <v>10</v>
      </c>
      <c r="C40" s="93" t="s">
        <v>103</v>
      </c>
      <c r="D40" s="94" t="s">
        <v>104</v>
      </c>
      <c r="E40" s="95" t="s">
        <v>26</v>
      </c>
      <c r="F40" s="96" t="s">
        <v>23</v>
      </c>
      <c r="G40" s="100" t="s">
        <v>18</v>
      </c>
      <c r="H40" s="97">
        <f t="shared" si="0"/>
        <v>0</v>
      </c>
      <c r="I40" s="74"/>
      <c r="J40" s="86"/>
      <c r="K40" s="86"/>
      <c r="L40" s="74"/>
      <c r="M40" s="86"/>
      <c r="N40" s="86"/>
      <c r="O40" s="74"/>
      <c r="P40" s="86"/>
      <c r="Q40" s="86"/>
      <c r="R40" s="74"/>
      <c r="S40" s="86"/>
      <c r="T40" s="86"/>
      <c r="U40" s="74"/>
      <c r="V40" s="86"/>
      <c r="W40" s="86"/>
      <c r="X40" s="74"/>
      <c r="Y40" s="86"/>
      <c r="Z40" s="86"/>
      <c r="AA40" s="74"/>
      <c r="AB40" s="86"/>
      <c r="AC40" s="86"/>
      <c r="AD40" s="74"/>
      <c r="AE40" s="86"/>
      <c r="AF40" s="86"/>
      <c r="AG40" s="74"/>
      <c r="AH40" s="86"/>
      <c r="AI40" s="86"/>
      <c r="AJ40" s="74"/>
      <c r="AK40" s="86"/>
      <c r="AL40" s="86"/>
      <c r="AM40" s="74" t="s">
        <v>2</v>
      </c>
      <c r="AN40" s="86"/>
      <c r="AO40" s="86"/>
      <c r="AP40" s="74"/>
      <c r="AQ40" s="86"/>
      <c r="AR40" s="86"/>
    </row>
    <row r="41" spans="1:44" ht="51" customHeight="1" x14ac:dyDescent="0.2">
      <c r="B41" s="92" t="s">
        <v>10</v>
      </c>
      <c r="C41" s="93" t="s">
        <v>103</v>
      </c>
      <c r="D41" s="94" t="s">
        <v>105</v>
      </c>
      <c r="E41" s="95" t="s">
        <v>26</v>
      </c>
      <c r="F41" s="96" t="s">
        <v>23</v>
      </c>
      <c r="G41" s="100" t="s">
        <v>18</v>
      </c>
      <c r="H41" s="97">
        <f t="shared" si="0"/>
        <v>0</v>
      </c>
      <c r="I41" s="74"/>
      <c r="J41" s="86"/>
      <c r="K41" s="86"/>
      <c r="L41" s="74"/>
      <c r="M41" s="86"/>
      <c r="N41" s="86"/>
      <c r="O41" s="74"/>
      <c r="P41" s="86"/>
      <c r="Q41" s="86"/>
      <c r="R41" s="74"/>
      <c r="S41" s="86"/>
      <c r="T41" s="86"/>
      <c r="U41" s="74"/>
      <c r="V41" s="86"/>
      <c r="W41" s="86"/>
      <c r="X41" s="74"/>
      <c r="Y41" s="86"/>
      <c r="Z41" s="86"/>
      <c r="AA41" s="74"/>
      <c r="AB41" s="86"/>
      <c r="AC41" s="86"/>
      <c r="AD41" s="74"/>
      <c r="AE41" s="86"/>
      <c r="AF41" s="86"/>
      <c r="AG41" s="74"/>
      <c r="AH41" s="86"/>
      <c r="AI41" s="86"/>
      <c r="AJ41" s="74"/>
      <c r="AK41" s="86"/>
      <c r="AL41" s="86"/>
      <c r="AM41" s="74" t="s">
        <v>2</v>
      </c>
      <c r="AN41" s="86"/>
      <c r="AO41" s="86"/>
      <c r="AP41" s="74"/>
      <c r="AQ41" s="86"/>
      <c r="AR41" s="86"/>
    </row>
    <row r="42" spans="1:44" ht="51" customHeight="1" x14ac:dyDescent="0.2">
      <c r="B42" s="92" t="s">
        <v>10</v>
      </c>
      <c r="C42" s="93" t="s">
        <v>103</v>
      </c>
      <c r="D42" s="94" t="s">
        <v>106</v>
      </c>
      <c r="E42" s="95" t="s">
        <v>26</v>
      </c>
      <c r="F42" s="96" t="s">
        <v>23</v>
      </c>
      <c r="G42" s="100" t="s">
        <v>18</v>
      </c>
      <c r="H42" s="97">
        <f t="shared" si="0"/>
        <v>0</v>
      </c>
      <c r="I42" s="74" t="s">
        <v>2</v>
      </c>
      <c r="J42" s="86"/>
      <c r="K42" s="86"/>
      <c r="L42" s="74"/>
      <c r="M42" s="86"/>
      <c r="N42" s="86"/>
      <c r="O42" s="74"/>
      <c r="P42" s="86"/>
      <c r="Q42" s="86"/>
      <c r="R42" s="74"/>
      <c r="S42" s="86"/>
      <c r="T42" s="86"/>
      <c r="U42" s="74"/>
      <c r="V42" s="86"/>
      <c r="W42" s="86"/>
      <c r="X42" s="74"/>
      <c r="Y42" s="86"/>
      <c r="Z42" s="86"/>
      <c r="AA42" s="74"/>
      <c r="AB42" s="86"/>
      <c r="AC42" s="86"/>
      <c r="AD42" s="74"/>
      <c r="AE42" s="86"/>
      <c r="AF42" s="86"/>
      <c r="AG42" s="74"/>
      <c r="AH42" s="86"/>
      <c r="AI42" s="86"/>
      <c r="AJ42" s="74"/>
      <c r="AK42" s="86"/>
      <c r="AL42" s="86"/>
      <c r="AM42" s="74" t="s">
        <v>2</v>
      </c>
      <c r="AN42" s="86"/>
      <c r="AO42" s="86"/>
      <c r="AP42" s="74"/>
      <c r="AQ42" s="86"/>
      <c r="AR42" s="86"/>
    </row>
    <row r="43" spans="1:44" ht="51" customHeight="1" x14ac:dyDescent="0.2">
      <c r="B43" s="92" t="s">
        <v>10</v>
      </c>
      <c r="C43" s="93" t="s">
        <v>103</v>
      </c>
      <c r="D43" s="94" t="s">
        <v>515</v>
      </c>
      <c r="E43" s="95" t="s">
        <v>26</v>
      </c>
      <c r="F43" s="96" t="s">
        <v>23</v>
      </c>
      <c r="G43" s="100" t="s">
        <v>18</v>
      </c>
      <c r="H43" s="97">
        <f t="shared" si="0"/>
        <v>0</v>
      </c>
      <c r="I43" s="74"/>
      <c r="J43" s="86"/>
      <c r="K43" s="86"/>
      <c r="L43" s="74"/>
      <c r="M43" s="86"/>
      <c r="N43" s="86"/>
      <c r="O43" s="74"/>
      <c r="P43" s="86"/>
      <c r="Q43" s="86"/>
      <c r="R43" s="74"/>
      <c r="S43" s="86"/>
      <c r="T43" s="86"/>
      <c r="U43" s="74"/>
      <c r="V43" s="86"/>
      <c r="W43" s="86"/>
      <c r="X43" s="74"/>
      <c r="Y43" s="86"/>
      <c r="Z43" s="86"/>
      <c r="AA43" s="74"/>
      <c r="AB43" s="86"/>
      <c r="AC43" s="86"/>
      <c r="AD43" s="74"/>
      <c r="AE43" s="86"/>
      <c r="AF43" s="86"/>
      <c r="AG43" s="74"/>
      <c r="AH43" s="86"/>
      <c r="AI43" s="86"/>
      <c r="AJ43" s="74"/>
      <c r="AK43" s="86"/>
      <c r="AL43" s="86"/>
      <c r="AM43" s="74" t="s">
        <v>2</v>
      </c>
      <c r="AN43" s="86"/>
      <c r="AO43" s="86"/>
      <c r="AP43" s="74"/>
      <c r="AQ43" s="86"/>
      <c r="AR43" s="86"/>
    </row>
    <row r="44" spans="1:44" ht="51" customHeight="1" x14ac:dyDescent="0.2">
      <c r="B44" s="92" t="s">
        <v>10</v>
      </c>
      <c r="C44" s="93" t="s">
        <v>103</v>
      </c>
      <c r="D44" s="94" t="s">
        <v>516</v>
      </c>
      <c r="E44" s="95" t="s">
        <v>26</v>
      </c>
      <c r="F44" s="96" t="s">
        <v>23</v>
      </c>
      <c r="G44" s="100" t="s">
        <v>18</v>
      </c>
      <c r="H44" s="97">
        <f t="shared" si="0"/>
        <v>0</v>
      </c>
      <c r="I44" s="74"/>
      <c r="J44" s="86"/>
      <c r="K44" s="86"/>
      <c r="L44" s="74"/>
      <c r="M44" s="86"/>
      <c r="N44" s="86"/>
      <c r="O44" s="74"/>
      <c r="P44" s="86"/>
      <c r="Q44" s="86"/>
      <c r="R44" s="74"/>
      <c r="S44" s="86"/>
      <c r="T44" s="86"/>
      <c r="U44" s="74"/>
      <c r="V44" s="86"/>
      <c r="W44" s="86"/>
      <c r="X44" s="74"/>
      <c r="Y44" s="86"/>
      <c r="Z44" s="86"/>
      <c r="AA44" s="74"/>
      <c r="AB44" s="86"/>
      <c r="AC44" s="86"/>
      <c r="AD44" s="74"/>
      <c r="AE44" s="86"/>
      <c r="AF44" s="86"/>
      <c r="AG44" s="74"/>
      <c r="AH44" s="86"/>
      <c r="AI44" s="86"/>
      <c r="AJ44" s="74"/>
      <c r="AK44" s="86"/>
      <c r="AL44" s="86"/>
      <c r="AM44" s="74"/>
      <c r="AN44" s="86"/>
      <c r="AO44" s="86"/>
      <c r="AP44" s="74" t="s">
        <v>2</v>
      </c>
      <c r="AQ44" s="86"/>
      <c r="AR44" s="86"/>
    </row>
    <row r="45" spans="1:44" s="94" customFormat="1" ht="51" customHeight="1" x14ac:dyDescent="0.2">
      <c r="A45" s="93"/>
      <c r="B45" s="92" t="s">
        <v>10</v>
      </c>
      <c r="C45" s="93" t="s">
        <v>103</v>
      </c>
      <c r="D45" s="94" t="s">
        <v>107</v>
      </c>
      <c r="E45" s="95" t="s">
        <v>26</v>
      </c>
      <c r="F45" s="96" t="s">
        <v>23</v>
      </c>
      <c r="G45" s="100" t="s">
        <v>18</v>
      </c>
      <c r="H45" s="97">
        <f t="shared" si="0"/>
        <v>0</v>
      </c>
      <c r="R45" s="94" t="s">
        <v>2</v>
      </c>
    </row>
    <row r="46" spans="1:44" ht="51" customHeight="1" x14ac:dyDescent="0.2">
      <c r="B46" s="92" t="s">
        <v>10</v>
      </c>
      <c r="C46" s="93" t="s">
        <v>108</v>
      </c>
      <c r="D46" s="94" t="s">
        <v>517</v>
      </c>
      <c r="E46" s="95" t="s">
        <v>31</v>
      </c>
      <c r="F46" s="96" t="s">
        <v>23</v>
      </c>
      <c r="G46" s="100" t="s">
        <v>18</v>
      </c>
      <c r="H46" s="97">
        <f t="shared" si="0"/>
        <v>0</v>
      </c>
      <c r="I46" s="74" t="s">
        <v>2</v>
      </c>
      <c r="J46" s="86"/>
      <c r="K46" s="86"/>
      <c r="L46" s="74"/>
      <c r="M46" s="86"/>
      <c r="N46" s="86"/>
      <c r="O46" s="74"/>
      <c r="P46" s="86"/>
      <c r="Q46" s="86"/>
      <c r="R46" s="74"/>
      <c r="S46" s="86"/>
      <c r="T46" s="86"/>
      <c r="U46" s="74"/>
      <c r="V46" s="86"/>
      <c r="W46" s="86"/>
      <c r="X46" s="74"/>
      <c r="Y46" s="86"/>
      <c r="Z46" s="86"/>
      <c r="AA46" s="74"/>
      <c r="AB46" s="86"/>
      <c r="AC46" s="86"/>
      <c r="AD46" s="74"/>
      <c r="AE46" s="86"/>
      <c r="AF46" s="86"/>
      <c r="AG46" s="74"/>
      <c r="AH46" s="86"/>
      <c r="AI46" s="86"/>
      <c r="AJ46" s="74"/>
      <c r="AK46" s="86"/>
      <c r="AL46" s="86"/>
      <c r="AM46" s="74"/>
      <c r="AN46" s="86"/>
      <c r="AO46" s="86"/>
      <c r="AP46" s="74"/>
      <c r="AQ46" s="86"/>
      <c r="AR46" s="86"/>
    </row>
    <row r="47" spans="1:44" ht="51" customHeight="1" x14ac:dyDescent="0.2">
      <c r="B47" s="92" t="s">
        <v>10</v>
      </c>
      <c r="C47" s="93" t="s">
        <v>109</v>
      </c>
      <c r="D47" s="94" t="s">
        <v>110</v>
      </c>
      <c r="E47" s="95" t="s">
        <v>26</v>
      </c>
      <c r="F47" s="96" t="s">
        <v>23</v>
      </c>
      <c r="G47" s="100" t="s">
        <v>18</v>
      </c>
      <c r="H47" s="97">
        <f t="shared" si="0"/>
        <v>0</v>
      </c>
      <c r="I47" s="74"/>
      <c r="J47" s="86"/>
      <c r="K47" s="86"/>
      <c r="L47" s="74"/>
      <c r="M47" s="86"/>
      <c r="N47" s="86"/>
      <c r="O47" s="74" t="s">
        <v>2</v>
      </c>
      <c r="P47" s="86"/>
      <c r="Q47" s="86"/>
      <c r="R47" s="74"/>
      <c r="S47" s="86"/>
      <c r="T47" s="86"/>
      <c r="U47" s="74"/>
      <c r="V47" s="86"/>
      <c r="W47" s="86"/>
      <c r="X47" s="74"/>
      <c r="Y47" s="86"/>
      <c r="Z47" s="86"/>
      <c r="AA47" s="74"/>
      <c r="AB47" s="86"/>
      <c r="AC47" s="86"/>
      <c r="AD47" s="74"/>
      <c r="AE47" s="86"/>
      <c r="AF47" s="86"/>
      <c r="AG47" s="74"/>
      <c r="AH47" s="86"/>
      <c r="AI47" s="86"/>
      <c r="AJ47" s="74"/>
      <c r="AK47" s="86"/>
      <c r="AL47" s="86"/>
      <c r="AM47" s="74"/>
      <c r="AN47" s="86"/>
      <c r="AO47" s="86"/>
      <c r="AP47" s="74"/>
      <c r="AQ47" s="86"/>
      <c r="AR47" s="86"/>
    </row>
    <row r="48" spans="1:44" ht="78.75" customHeight="1" x14ac:dyDescent="0.2">
      <c r="B48" s="92" t="s">
        <v>10</v>
      </c>
      <c r="C48" s="93" t="s">
        <v>109</v>
      </c>
      <c r="D48" s="94" t="s">
        <v>111</v>
      </c>
      <c r="E48" s="95" t="s">
        <v>26</v>
      </c>
      <c r="F48" s="96" t="s">
        <v>23</v>
      </c>
      <c r="G48" s="100" t="s">
        <v>18</v>
      </c>
      <c r="H48" s="97">
        <f t="shared" si="0"/>
        <v>0</v>
      </c>
      <c r="I48" s="74"/>
      <c r="J48" s="86"/>
      <c r="K48" s="86"/>
      <c r="L48" s="74"/>
      <c r="M48" s="86"/>
      <c r="N48" s="86"/>
      <c r="O48" s="74"/>
      <c r="P48" s="86"/>
      <c r="Q48" s="86"/>
      <c r="R48" s="74" t="s">
        <v>2</v>
      </c>
      <c r="S48" s="86"/>
      <c r="T48" s="86"/>
      <c r="U48" s="74"/>
      <c r="V48" s="86"/>
      <c r="W48" s="86"/>
      <c r="X48" s="74"/>
      <c r="Y48" s="86"/>
      <c r="Z48" s="86"/>
      <c r="AA48" s="74"/>
      <c r="AB48" s="86"/>
      <c r="AC48" s="86"/>
      <c r="AD48" s="74"/>
      <c r="AE48" s="86"/>
      <c r="AF48" s="86"/>
      <c r="AG48" s="74"/>
      <c r="AH48" s="86"/>
      <c r="AI48" s="86"/>
      <c r="AJ48" s="74"/>
      <c r="AK48" s="86"/>
      <c r="AL48" s="86"/>
      <c r="AM48" s="74"/>
      <c r="AN48" s="86"/>
      <c r="AO48" s="86"/>
      <c r="AP48" s="74"/>
      <c r="AQ48" s="86"/>
      <c r="AR48" s="86"/>
    </row>
    <row r="49" spans="2:44" ht="54" customHeight="1" x14ac:dyDescent="0.2">
      <c r="B49" s="92" t="s">
        <v>10</v>
      </c>
      <c r="C49" s="93" t="s">
        <v>112</v>
      </c>
      <c r="D49" s="94" t="s">
        <v>113</v>
      </c>
      <c r="E49" s="95" t="s">
        <v>27</v>
      </c>
      <c r="F49" s="96" t="s">
        <v>23</v>
      </c>
      <c r="G49" s="100" t="s">
        <v>18</v>
      </c>
      <c r="H49" s="97">
        <f t="shared" si="0"/>
        <v>0</v>
      </c>
      <c r="I49" s="74" t="s">
        <v>5</v>
      </c>
      <c r="J49" s="86"/>
      <c r="K49" s="86"/>
      <c r="L49" s="74" t="s">
        <v>5</v>
      </c>
      <c r="M49" s="86"/>
      <c r="N49" s="86"/>
      <c r="O49" s="74" t="s">
        <v>5</v>
      </c>
      <c r="P49" s="86"/>
      <c r="Q49" s="86"/>
      <c r="R49" s="74" t="s">
        <v>5</v>
      </c>
      <c r="S49" s="86"/>
      <c r="T49" s="86"/>
      <c r="U49" s="74" t="s">
        <v>5</v>
      </c>
      <c r="V49" s="118"/>
      <c r="W49" s="86"/>
      <c r="X49" s="74" t="s">
        <v>5</v>
      </c>
      <c r="Y49" s="86"/>
      <c r="Z49" s="86"/>
      <c r="AA49" s="74" t="s">
        <v>5</v>
      </c>
      <c r="AB49" s="86"/>
      <c r="AC49" s="86"/>
      <c r="AD49" s="74" t="s">
        <v>5</v>
      </c>
      <c r="AE49" s="86"/>
      <c r="AF49" s="86"/>
      <c r="AG49" s="74" t="s">
        <v>5</v>
      </c>
      <c r="AH49" s="86"/>
      <c r="AI49" s="86"/>
      <c r="AJ49" s="74" t="s">
        <v>5</v>
      </c>
      <c r="AK49" s="86"/>
      <c r="AL49" s="86"/>
      <c r="AM49" s="74" t="s">
        <v>5</v>
      </c>
      <c r="AN49" s="86"/>
      <c r="AO49" s="86"/>
      <c r="AP49" s="74" t="s">
        <v>5</v>
      </c>
      <c r="AQ49" s="86"/>
      <c r="AR49" s="86"/>
    </row>
    <row r="50" spans="2:44" ht="57" customHeight="1" x14ac:dyDescent="0.2">
      <c r="B50" s="92" t="s">
        <v>10</v>
      </c>
      <c r="C50" s="93" t="s">
        <v>114</v>
      </c>
      <c r="D50" s="94" t="s">
        <v>447</v>
      </c>
      <c r="E50" s="95" t="s">
        <v>27</v>
      </c>
      <c r="F50" s="96" t="s">
        <v>23</v>
      </c>
      <c r="G50" s="100" t="s">
        <v>19</v>
      </c>
      <c r="H50" s="97">
        <f t="shared" si="0"/>
        <v>0</v>
      </c>
      <c r="I50" s="74" t="s">
        <v>5</v>
      </c>
      <c r="J50" s="86"/>
      <c r="K50" s="86"/>
      <c r="L50" s="74" t="s">
        <v>5</v>
      </c>
      <c r="M50" s="86"/>
      <c r="N50" s="86"/>
      <c r="O50" s="74" t="s">
        <v>5</v>
      </c>
      <c r="P50" s="86"/>
      <c r="Q50" s="86"/>
      <c r="R50" s="74" t="s">
        <v>5</v>
      </c>
      <c r="S50" s="86"/>
      <c r="T50" s="86"/>
      <c r="U50" s="74" t="s">
        <v>5</v>
      </c>
      <c r="V50" s="118"/>
      <c r="W50" s="86"/>
      <c r="X50" s="74" t="s">
        <v>5</v>
      </c>
      <c r="Y50" s="86"/>
      <c r="Z50" s="86"/>
      <c r="AA50" s="74" t="s">
        <v>5</v>
      </c>
      <c r="AB50" s="86"/>
      <c r="AC50" s="86"/>
      <c r="AD50" s="74" t="s">
        <v>5</v>
      </c>
      <c r="AE50" s="86"/>
      <c r="AF50" s="86"/>
      <c r="AG50" s="74" t="s">
        <v>5</v>
      </c>
      <c r="AH50" s="86"/>
      <c r="AI50" s="86"/>
      <c r="AJ50" s="74" t="s">
        <v>5</v>
      </c>
      <c r="AK50" s="86"/>
      <c r="AL50" s="86"/>
      <c r="AM50" s="74" t="s">
        <v>5</v>
      </c>
      <c r="AN50" s="86"/>
      <c r="AO50" s="86"/>
      <c r="AP50" s="74" t="s">
        <v>5</v>
      </c>
      <c r="AQ50" s="86"/>
      <c r="AR50" s="86"/>
    </row>
    <row r="51" spans="2:44" ht="57" customHeight="1" x14ac:dyDescent="0.2">
      <c r="B51" s="92" t="s">
        <v>10</v>
      </c>
      <c r="C51" s="93" t="s">
        <v>114</v>
      </c>
      <c r="D51" s="94" t="s">
        <v>117</v>
      </c>
      <c r="E51" s="95" t="s">
        <v>33</v>
      </c>
      <c r="F51" s="96" t="s">
        <v>23</v>
      </c>
      <c r="G51" s="100" t="s">
        <v>19</v>
      </c>
      <c r="H51" s="97">
        <f t="shared" si="0"/>
        <v>0</v>
      </c>
      <c r="I51" s="74" t="s">
        <v>2</v>
      </c>
      <c r="J51" s="86"/>
      <c r="K51" s="86"/>
      <c r="L51" s="74"/>
      <c r="M51" s="86"/>
      <c r="N51" s="86"/>
      <c r="O51" s="74"/>
      <c r="P51" s="86"/>
      <c r="Q51" s="86"/>
      <c r="R51" s="74"/>
      <c r="S51" s="86"/>
      <c r="T51" s="86"/>
      <c r="U51" s="74" t="s">
        <v>2</v>
      </c>
      <c r="V51" s="86"/>
      <c r="W51" s="86"/>
      <c r="X51" s="74"/>
      <c r="Y51" s="86"/>
      <c r="Z51" s="86"/>
      <c r="AA51" s="74"/>
      <c r="AB51" s="86"/>
      <c r="AC51" s="86"/>
      <c r="AD51" s="74"/>
      <c r="AE51" s="86"/>
      <c r="AF51" s="86"/>
      <c r="AG51" s="74" t="s">
        <v>2</v>
      </c>
      <c r="AH51" s="86"/>
      <c r="AI51" s="86"/>
      <c r="AJ51" s="74"/>
      <c r="AK51" s="86"/>
      <c r="AL51" s="86"/>
      <c r="AM51" s="74"/>
      <c r="AN51" s="86"/>
      <c r="AO51" s="86"/>
      <c r="AP51" s="74"/>
      <c r="AQ51" s="86"/>
      <c r="AR51" s="86"/>
    </row>
    <row r="52" spans="2:44" ht="57" customHeight="1" x14ac:dyDescent="0.2">
      <c r="B52" s="92" t="s">
        <v>10</v>
      </c>
      <c r="C52" s="93" t="s">
        <v>114</v>
      </c>
      <c r="D52" s="94" t="s">
        <v>118</v>
      </c>
      <c r="E52" s="95" t="s">
        <v>31</v>
      </c>
      <c r="F52" s="96" t="s">
        <v>23</v>
      </c>
      <c r="G52" s="100" t="s">
        <v>19</v>
      </c>
      <c r="H52" s="97">
        <f t="shared" si="0"/>
        <v>0</v>
      </c>
      <c r="I52" s="74"/>
      <c r="J52" s="86"/>
      <c r="K52" s="86"/>
      <c r="L52" s="74"/>
      <c r="M52" s="86"/>
      <c r="N52" s="86"/>
      <c r="O52" s="74"/>
      <c r="P52" s="86"/>
      <c r="Q52" s="86"/>
      <c r="R52" s="74"/>
      <c r="S52" s="86"/>
      <c r="T52" s="86"/>
      <c r="U52" s="74"/>
      <c r="V52" s="86"/>
      <c r="W52" s="86"/>
      <c r="X52" s="74" t="s">
        <v>2</v>
      </c>
      <c r="Y52" s="86"/>
      <c r="Z52" s="86"/>
      <c r="AA52" s="74"/>
      <c r="AB52" s="86"/>
      <c r="AC52" s="86"/>
      <c r="AD52" s="74"/>
      <c r="AE52" s="86"/>
      <c r="AF52" s="86"/>
      <c r="AG52" s="74"/>
      <c r="AH52" s="86"/>
      <c r="AI52" s="86"/>
      <c r="AJ52" s="74"/>
      <c r="AK52" s="86"/>
      <c r="AL52" s="86"/>
      <c r="AM52" s="74" t="s">
        <v>2</v>
      </c>
      <c r="AN52" s="86"/>
      <c r="AO52" s="86"/>
      <c r="AP52" s="74"/>
      <c r="AQ52" s="86"/>
      <c r="AR52" s="86"/>
    </row>
    <row r="53" spans="2:44" ht="35.25" customHeight="1" x14ac:dyDescent="0.2">
      <c r="B53" s="92" t="s">
        <v>10</v>
      </c>
      <c r="C53" s="93" t="s">
        <v>119</v>
      </c>
      <c r="D53" s="94" t="s">
        <v>120</v>
      </c>
      <c r="E53" s="95" t="s">
        <v>26</v>
      </c>
      <c r="F53" s="96" t="s">
        <v>23</v>
      </c>
      <c r="G53" s="100" t="s">
        <v>18</v>
      </c>
      <c r="H53" s="97">
        <f t="shared" si="0"/>
        <v>0</v>
      </c>
      <c r="I53" s="74" t="s">
        <v>5</v>
      </c>
      <c r="J53" s="86"/>
      <c r="K53" s="86"/>
      <c r="L53" s="74" t="s">
        <v>5</v>
      </c>
      <c r="M53" s="86"/>
      <c r="N53" s="86"/>
      <c r="O53" s="74" t="s">
        <v>5</v>
      </c>
      <c r="P53" s="86"/>
      <c r="Q53" s="86"/>
      <c r="R53" s="74" t="s">
        <v>5</v>
      </c>
      <c r="S53" s="86"/>
      <c r="T53" s="86"/>
      <c r="U53" s="74" t="s">
        <v>5</v>
      </c>
      <c r="V53" s="86"/>
      <c r="W53" s="86"/>
      <c r="X53" s="74" t="s">
        <v>2</v>
      </c>
      <c r="Y53" s="86"/>
      <c r="Z53" s="86"/>
      <c r="AA53" s="74"/>
      <c r="AB53" s="86"/>
      <c r="AC53" s="86"/>
      <c r="AD53" s="74"/>
      <c r="AE53" s="86"/>
      <c r="AF53" s="86"/>
      <c r="AG53" s="74"/>
      <c r="AH53" s="86"/>
      <c r="AI53" s="86"/>
      <c r="AJ53" s="74"/>
      <c r="AK53" s="86"/>
      <c r="AL53" s="86"/>
      <c r="AM53" s="74" t="s">
        <v>5</v>
      </c>
      <c r="AN53" s="86"/>
      <c r="AO53" s="86"/>
      <c r="AP53" s="74" t="s">
        <v>5</v>
      </c>
      <c r="AQ53" s="86"/>
      <c r="AR53" s="86"/>
    </row>
    <row r="54" spans="2:44" ht="85.5" customHeight="1" x14ac:dyDescent="0.2">
      <c r="B54" s="99" t="s">
        <v>10</v>
      </c>
      <c r="C54" s="93" t="s">
        <v>465</v>
      </c>
      <c r="D54" s="94" t="s">
        <v>507</v>
      </c>
      <c r="E54" s="124" t="s">
        <v>508</v>
      </c>
      <c r="F54" s="96" t="s">
        <v>23</v>
      </c>
      <c r="G54" s="100" t="s">
        <v>18</v>
      </c>
      <c r="H54" s="97">
        <f t="shared" si="0"/>
        <v>0</v>
      </c>
      <c r="I54" s="74" t="s">
        <v>5</v>
      </c>
      <c r="J54" s="86"/>
      <c r="K54" s="86"/>
      <c r="L54" s="74" t="s">
        <v>5</v>
      </c>
      <c r="M54" s="86"/>
      <c r="N54" s="86"/>
      <c r="O54" s="74" t="s">
        <v>5</v>
      </c>
      <c r="P54" s="86"/>
      <c r="Q54" s="86"/>
      <c r="R54" s="74" t="s">
        <v>5</v>
      </c>
      <c r="S54" s="86"/>
      <c r="T54" s="86"/>
      <c r="U54" s="74" t="s">
        <v>5</v>
      </c>
      <c r="V54" s="86"/>
      <c r="W54" s="86"/>
      <c r="X54" s="74" t="s">
        <v>5</v>
      </c>
      <c r="Y54" s="86"/>
      <c r="Z54" s="86"/>
      <c r="AA54" s="74" t="s">
        <v>5</v>
      </c>
      <c r="AB54" s="86"/>
      <c r="AC54" s="86"/>
      <c r="AD54" s="74" t="s">
        <v>5</v>
      </c>
      <c r="AE54" s="86"/>
      <c r="AF54" s="86"/>
      <c r="AG54" s="74" t="s">
        <v>5</v>
      </c>
      <c r="AH54" s="86"/>
      <c r="AI54" s="86"/>
      <c r="AJ54" s="74" t="s">
        <v>5</v>
      </c>
      <c r="AK54" s="86"/>
      <c r="AL54" s="86"/>
      <c r="AM54" s="74" t="s">
        <v>5</v>
      </c>
      <c r="AN54" s="86"/>
      <c r="AO54" s="86"/>
      <c r="AP54" s="74" t="s">
        <v>5</v>
      </c>
      <c r="AQ54" s="86"/>
      <c r="AR54" s="86"/>
    </row>
    <row r="55" spans="2:44" ht="35.25" customHeight="1" x14ac:dyDescent="0.2">
      <c r="B55" s="92" t="s">
        <v>16</v>
      </c>
      <c r="C55" s="93" t="s">
        <v>121</v>
      </c>
      <c r="D55" s="94" t="s">
        <v>518</v>
      </c>
      <c r="E55" s="95" t="s">
        <v>27</v>
      </c>
      <c r="F55" s="96" t="s">
        <v>23</v>
      </c>
      <c r="G55" s="100" t="s">
        <v>18</v>
      </c>
      <c r="H55" s="97">
        <f t="shared" si="0"/>
        <v>0</v>
      </c>
      <c r="I55" s="74" t="s">
        <v>2</v>
      </c>
      <c r="J55" s="86"/>
      <c r="K55" s="86"/>
      <c r="L55" s="74" t="s">
        <v>5</v>
      </c>
      <c r="M55" s="86"/>
      <c r="N55" s="86"/>
      <c r="O55" s="74" t="s">
        <v>5</v>
      </c>
      <c r="P55" s="86"/>
      <c r="Q55" s="86"/>
      <c r="R55" s="74" t="s">
        <v>5</v>
      </c>
      <c r="S55" s="86"/>
      <c r="T55" s="86"/>
      <c r="U55" s="74"/>
      <c r="V55" s="86"/>
      <c r="W55" s="86"/>
      <c r="X55" s="74"/>
      <c r="Y55" s="86"/>
      <c r="Z55" s="86"/>
      <c r="AA55" s="74"/>
      <c r="AB55" s="86"/>
      <c r="AC55" s="86"/>
      <c r="AD55" s="74"/>
      <c r="AE55" s="86"/>
      <c r="AF55" s="86"/>
      <c r="AG55" s="74"/>
      <c r="AH55" s="86"/>
      <c r="AI55" s="86"/>
      <c r="AJ55" s="74"/>
      <c r="AK55" s="86"/>
      <c r="AL55" s="86"/>
      <c r="AM55" s="74"/>
      <c r="AN55" s="86"/>
      <c r="AO55" s="86"/>
      <c r="AP55" s="74"/>
      <c r="AQ55" s="86"/>
      <c r="AR55" s="86"/>
    </row>
    <row r="56" spans="2:44" ht="35.25" customHeight="1" x14ac:dyDescent="0.2">
      <c r="B56" s="92" t="s">
        <v>16</v>
      </c>
      <c r="C56" s="93" t="s">
        <v>121</v>
      </c>
      <c r="D56" s="94" t="s">
        <v>519</v>
      </c>
      <c r="E56" s="95" t="s">
        <v>28</v>
      </c>
      <c r="F56" s="96" t="s">
        <v>23</v>
      </c>
      <c r="G56" s="100" t="s">
        <v>18</v>
      </c>
      <c r="H56" s="97">
        <f t="shared" si="0"/>
        <v>0</v>
      </c>
      <c r="I56" s="74" t="s">
        <v>2</v>
      </c>
      <c r="J56" s="86"/>
      <c r="K56" s="86"/>
      <c r="L56" s="74" t="s">
        <v>5</v>
      </c>
      <c r="M56" s="86"/>
      <c r="N56" s="86"/>
      <c r="O56" s="74" t="s">
        <v>5</v>
      </c>
      <c r="P56" s="86"/>
      <c r="Q56" s="86"/>
      <c r="R56" s="74"/>
      <c r="S56" s="86"/>
      <c r="T56" s="86"/>
      <c r="U56" s="74"/>
      <c r="V56" s="86"/>
      <c r="W56" s="86"/>
      <c r="X56" s="74"/>
      <c r="Y56" s="86"/>
      <c r="Z56" s="86"/>
      <c r="AA56" s="74"/>
      <c r="AB56" s="86"/>
      <c r="AC56" s="86"/>
      <c r="AD56" s="74"/>
      <c r="AE56" s="86"/>
      <c r="AF56" s="86"/>
      <c r="AG56" s="74"/>
      <c r="AH56" s="86"/>
      <c r="AI56" s="86"/>
      <c r="AJ56" s="74"/>
      <c r="AK56" s="86"/>
      <c r="AL56" s="86"/>
      <c r="AM56" s="74"/>
      <c r="AN56" s="86"/>
      <c r="AO56" s="86"/>
      <c r="AP56" s="74"/>
      <c r="AQ56" s="86"/>
      <c r="AR56" s="86"/>
    </row>
    <row r="57" spans="2:44" ht="35.25" customHeight="1" x14ac:dyDescent="0.2">
      <c r="B57" s="92" t="s">
        <v>16</v>
      </c>
      <c r="C57" s="93" t="s">
        <v>121</v>
      </c>
      <c r="D57" s="94" t="s">
        <v>520</v>
      </c>
      <c r="E57" s="95" t="s">
        <v>30</v>
      </c>
      <c r="F57" s="96" t="s">
        <v>23</v>
      </c>
      <c r="G57" s="100" t="s">
        <v>18</v>
      </c>
      <c r="H57" s="97">
        <f t="shared" si="0"/>
        <v>0</v>
      </c>
      <c r="I57" s="74"/>
      <c r="J57" s="86"/>
      <c r="K57" s="86"/>
      <c r="L57" s="74"/>
      <c r="M57" s="86"/>
      <c r="N57" s="86"/>
      <c r="O57" s="74" t="s">
        <v>2</v>
      </c>
      <c r="P57" s="86"/>
      <c r="Q57" s="86"/>
      <c r="R57" s="74"/>
      <c r="S57" s="86"/>
      <c r="T57" s="86"/>
      <c r="U57" s="74"/>
      <c r="V57" s="86"/>
      <c r="W57" s="86"/>
      <c r="X57" s="74"/>
      <c r="Y57" s="86"/>
      <c r="Z57" s="86"/>
      <c r="AA57" s="74"/>
      <c r="AB57" s="86"/>
      <c r="AC57" s="86"/>
      <c r="AD57" s="74"/>
      <c r="AE57" s="86"/>
      <c r="AF57" s="86"/>
      <c r="AG57" s="74"/>
      <c r="AH57" s="86"/>
      <c r="AI57" s="86"/>
      <c r="AJ57" s="74"/>
      <c r="AK57" s="86"/>
      <c r="AL57" s="86"/>
      <c r="AM57" s="74"/>
      <c r="AN57" s="86"/>
      <c r="AO57" s="86"/>
      <c r="AP57" s="74"/>
      <c r="AQ57" s="86"/>
      <c r="AR57" s="86"/>
    </row>
    <row r="58" spans="2:44" ht="35.25" customHeight="1" x14ac:dyDescent="0.2">
      <c r="B58" s="92" t="s">
        <v>16</v>
      </c>
      <c r="C58" s="93" t="s">
        <v>121</v>
      </c>
      <c r="D58" s="94" t="s">
        <v>443</v>
      </c>
      <c r="E58" s="95" t="s">
        <v>28</v>
      </c>
      <c r="F58" s="96" t="s">
        <v>23</v>
      </c>
      <c r="G58" s="100" t="s">
        <v>18</v>
      </c>
      <c r="H58" s="97">
        <f t="shared" si="0"/>
        <v>0</v>
      </c>
      <c r="I58" s="74" t="s">
        <v>2</v>
      </c>
      <c r="J58" s="86"/>
      <c r="K58" s="86"/>
      <c r="L58" s="74" t="s">
        <v>2</v>
      </c>
      <c r="M58" s="86"/>
      <c r="N58" s="86"/>
      <c r="O58" s="74" t="s">
        <v>2</v>
      </c>
      <c r="P58" s="86"/>
      <c r="Q58" s="86"/>
      <c r="R58" s="74" t="s">
        <v>2</v>
      </c>
      <c r="S58" s="86"/>
      <c r="T58" s="86"/>
      <c r="U58" s="74" t="s">
        <v>2</v>
      </c>
      <c r="V58" s="86"/>
      <c r="W58" s="86"/>
      <c r="X58" s="74" t="s">
        <v>2</v>
      </c>
      <c r="Y58" s="86"/>
      <c r="Z58" s="86"/>
      <c r="AA58" s="74" t="s">
        <v>2</v>
      </c>
      <c r="AB58" s="86"/>
      <c r="AC58" s="86"/>
      <c r="AD58" s="74" t="s">
        <v>2</v>
      </c>
      <c r="AE58" s="86"/>
      <c r="AF58" s="86"/>
      <c r="AG58" s="74" t="s">
        <v>2</v>
      </c>
      <c r="AH58" s="86"/>
      <c r="AI58" s="86"/>
      <c r="AJ58" s="74" t="s">
        <v>2</v>
      </c>
      <c r="AK58" s="86"/>
      <c r="AL58" s="86"/>
      <c r="AM58" s="74" t="s">
        <v>2</v>
      </c>
      <c r="AN58" s="86"/>
      <c r="AO58" s="86"/>
      <c r="AP58" s="74" t="s">
        <v>2</v>
      </c>
      <c r="AQ58" s="86"/>
      <c r="AR58" s="86"/>
    </row>
    <row r="59" spans="2:44" ht="35.25" customHeight="1" x14ac:dyDescent="0.2">
      <c r="B59" s="92" t="s">
        <v>16</v>
      </c>
      <c r="C59" s="93" t="s">
        <v>121</v>
      </c>
      <c r="D59" s="94" t="s">
        <v>444</v>
      </c>
      <c r="E59" s="95" t="s">
        <v>28</v>
      </c>
      <c r="F59" s="96" t="s">
        <v>23</v>
      </c>
      <c r="G59" s="100" t="s">
        <v>18</v>
      </c>
      <c r="H59" s="97">
        <f t="shared" si="0"/>
        <v>0</v>
      </c>
      <c r="I59" s="74" t="s">
        <v>2</v>
      </c>
      <c r="J59" s="86"/>
      <c r="K59" s="86"/>
      <c r="L59" s="74" t="s">
        <v>2</v>
      </c>
      <c r="M59" s="86"/>
      <c r="N59" s="86"/>
      <c r="O59" s="74" t="s">
        <v>2</v>
      </c>
      <c r="P59" s="86"/>
      <c r="Q59" s="86"/>
      <c r="R59" s="74" t="s">
        <v>2</v>
      </c>
      <c r="S59" s="86"/>
      <c r="T59" s="86"/>
      <c r="U59" s="74" t="s">
        <v>2</v>
      </c>
      <c r="V59" s="86"/>
      <c r="W59" s="86"/>
      <c r="X59" s="74" t="s">
        <v>2</v>
      </c>
      <c r="Y59" s="86"/>
      <c r="Z59" s="86"/>
      <c r="AA59" s="74" t="s">
        <v>2</v>
      </c>
      <c r="AB59" s="86"/>
      <c r="AC59" s="86"/>
      <c r="AD59" s="74" t="s">
        <v>2</v>
      </c>
      <c r="AE59" s="86"/>
      <c r="AF59" s="86"/>
      <c r="AG59" s="74" t="s">
        <v>2</v>
      </c>
      <c r="AH59" s="86"/>
      <c r="AI59" s="86"/>
      <c r="AJ59" s="74" t="s">
        <v>2</v>
      </c>
      <c r="AK59" s="86"/>
      <c r="AL59" s="86"/>
      <c r="AM59" s="74" t="s">
        <v>2</v>
      </c>
      <c r="AN59" s="86"/>
      <c r="AO59" s="86"/>
      <c r="AP59" s="74" t="s">
        <v>2</v>
      </c>
      <c r="AQ59" s="86"/>
      <c r="AR59" s="86"/>
    </row>
    <row r="60" spans="2:44" ht="35.25" customHeight="1" x14ac:dyDescent="0.2">
      <c r="B60" s="92" t="s">
        <v>16</v>
      </c>
      <c r="C60" s="93" t="s">
        <v>122</v>
      </c>
      <c r="D60" s="94" t="s">
        <v>123</v>
      </c>
      <c r="E60" s="95" t="s">
        <v>27</v>
      </c>
      <c r="F60" s="96" t="s">
        <v>23</v>
      </c>
      <c r="G60" s="100" t="s">
        <v>18</v>
      </c>
      <c r="H60" s="97">
        <f t="shared" si="0"/>
        <v>0</v>
      </c>
      <c r="I60" s="74" t="s">
        <v>2</v>
      </c>
      <c r="J60" s="86"/>
      <c r="K60" s="86"/>
      <c r="L60" s="74" t="s">
        <v>2</v>
      </c>
      <c r="M60" s="86"/>
      <c r="N60" s="86"/>
      <c r="O60" s="74" t="s">
        <v>2</v>
      </c>
      <c r="P60" s="86"/>
      <c r="Q60" s="86"/>
      <c r="R60" s="74" t="s">
        <v>2</v>
      </c>
      <c r="S60" s="86"/>
      <c r="T60" s="86"/>
      <c r="U60" s="74" t="s">
        <v>2</v>
      </c>
      <c r="V60" s="86"/>
      <c r="W60" s="86"/>
      <c r="X60" s="74" t="s">
        <v>2</v>
      </c>
      <c r="Y60" s="86"/>
      <c r="Z60" s="86"/>
      <c r="AA60" s="74" t="s">
        <v>2</v>
      </c>
      <c r="AB60" s="86"/>
      <c r="AC60" s="86"/>
      <c r="AD60" s="74" t="s">
        <v>2</v>
      </c>
      <c r="AE60" s="86"/>
      <c r="AF60" s="86"/>
      <c r="AG60" s="74" t="s">
        <v>2</v>
      </c>
      <c r="AH60" s="86"/>
      <c r="AI60" s="86"/>
      <c r="AJ60" s="74" t="s">
        <v>2</v>
      </c>
      <c r="AK60" s="86"/>
      <c r="AL60" s="86"/>
      <c r="AM60" s="74" t="s">
        <v>2</v>
      </c>
      <c r="AN60" s="86"/>
      <c r="AO60" s="86"/>
      <c r="AP60" s="74" t="s">
        <v>2</v>
      </c>
      <c r="AQ60" s="86"/>
      <c r="AR60" s="86"/>
    </row>
    <row r="61" spans="2:44" ht="49.5" customHeight="1" x14ac:dyDescent="0.2">
      <c r="B61" s="92" t="s">
        <v>16</v>
      </c>
      <c r="C61" s="93" t="s">
        <v>124</v>
      </c>
      <c r="D61" s="94" t="s">
        <v>125</v>
      </c>
      <c r="E61" s="95" t="s">
        <v>29</v>
      </c>
      <c r="F61" s="96" t="s">
        <v>23</v>
      </c>
      <c r="G61" s="100" t="s">
        <v>18</v>
      </c>
      <c r="H61" s="97">
        <f t="shared" si="0"/>
        <v>0</v>
      </c>
      <c r="I61" s="74" t="s">
        <v>2</v>
      </c>
      <c r="J61" s="86"/>
      <c r="K61" s="86"/>
      <c r="L61" s="74" t="s">
        <v>5</v>
      </c>
      <c r="M61" s="86"/>
      <c r="N61" s="86"/>
      <c r="O61" s="74" t="s">
        <v>5</v>
      </c>
      <c r="P61" s="86"/>
      <c r="Q61" s="86"/>
      <c r="R61" s="74"/>
      <c r="S61" s="86"/>
      <c r="T61" s="86"/>
      <c r="U61" s="74" t="s">
        <v>5</v>
      </c>
      <c r="V61" s="86"/>
      <c r="W61" s="86"/>
      <c r="X61" s="74" t="s">
        <v>5</v>
      </c>
      <c r="Y61" s="86"/>
      <c r="Z61" s="86"/>
      <c r="AA61" s="74" t="s">
        <v>5</v>
      </c>
      <c r="AB61" s="86"/>
      <c r="AC61" s="86"/>
      <c r="AD61" s="74" t="s">
        <v>5</v>
      </c>
      <c r="AE61" s="86"/>
      <c r="AF61" s="86"/>
      <c r="AG61" s="74" t="s">
        <v>5</v>
      </c>
      <c r="AH61" s="86"/>
      <c r="AI61" s="86"/>
      <c r="AJ61" s="74" t="s">
        <v>5</v>
      </c>
      <c r="AK61" s="86"/>
      <c r="AL61" s="86"/>
      <c r="AM61" s="74" t="s">
        <v>5</v>
      </c>
      <c r="AN61" s="86"/>
      <c r="AO61" s="86"/>
      <c r="AP61" s="74" t="s">
        <v>5</v>
      </c>
      <c r="AQ61" s="86"/>
      <c r="AR61" s="86"/>
    </row>
    <row r="62" spans="2:44" ht="49.5" customHeight="1" x14ac:dyDescent="0.2">
      <c r="B62" s="92" t="s">
        <v>16</v>
      </c>
      <c r="C62" s="93" t="s">
        <v>124</v>
      </c>
      <c r="D62" s="94" t="s">
        <v>126</v>
      </c>
      <c r="E62" s="95" t="s">
        <v>521</v>
      </c>
      <c r="F62" s="96" t="s">
        <v>23</v>
      </c>
      <c r="G62" s="100" t="s">
        <v>18</v>
      </c>
      <c r="H62" s="97">
        <f t="shared" si="0"/>
        <v>0</v>
      </c>
      <c r="I62" s="74" t="s">
        <v>2</v>
      </c>
      <c r="J62" s="86"/>
      <c r="K62" s="86"/>
      <c r="L62" s="74" t="s">
        <v>2</v>
      </c>
      <c r="M62" s="86"/>
      <c r="N62" s="86"/>
      <c r="O62" s="74" t="s">
        <v>5</v>
      </c>
      <c r="P62" s="86"/>
      <c r="Q62" s="86"/>
      <c r="R62" s="74" t="s">
        <v>5</v>
      </c>
      <c r="S62" s="86"/>
      <c r="T62" s="86"/>
      <c r="U62" s="74"/>
      <c r="V62" s="86"/>
      <c r="W62" s="86"/>
      <c r="X62" s="74" t="s">
        <v>5</v>
      </c>
      <c r="Y62" s="86"/>
      <c r="Z62" s="86"/>
      <c r="AA62" s="74" t="s">
        <v>5</v>
      </c>
      <c r="AB62" s="86"/>
      <c r="AC62" s="86"/>
      <c r="AD62" s="74" t="s">
        <v>5</v>
      </c>
      <c r="AE62" s="86"/>
      <c r="AF62" s="86"/>
      <c r="AG62" s="74" t="s">
        <v>2</v>
      </c>
      <c r="AH62" s="86"/>
      <c r="AI62" s="86"/>
      <c r="AJ62" s="74" t="s">
        <v>2</v>
      </c>
      <c r="AK62" s="86"/>
      <c r="AL62" s="86"/>
      <c r="AM62" s="74" t="s">
        <v>2</v>
      </c>
      <c r="AN62" s="86"/>
      <c r="AO62" s="86"/>
      <c r="AP62" s="74"/>
      <c r="AQ62" s="86"/>
      <c r="AR62" s="86"/>
    </row>
    <row r="63" spans="2:44" ht="78.75" customHeight="1" x14ac:dyDescent="0.2">
      <c r="B63" s="92" t="s">
        <v>16</v>
      </c>
      <c r="C63" s="126" t="s">
        <v>449</v>
      </c>
      <c r="D63" s="94" t="s">
        <v>522</v>
      </c>
      <c r="E63" s="95" t="s">
        <v>26</v>
      </c>
      <c r="F63" s="96" t="s">
        <v>23</v>
      </c>
      <c r="G63" s="100" t="s">
        <v>18</v>
      </c>
      <c r="H63" s="97">
        <f t="shared" si="0"/>
        <v>0</v>
      </c>
      <c r="I63" s="74" t="s">
        <v>2</v>
      </c>
      <c r="J63" s="86"/>
      <c r="K63" s="86"/>
      <c r="L63" s="74" t="s">
        <v>2</v>
      </c>
      <c r="M63" s="86"/>
      <c r="N63" s="86"/>
      <c r="O63" s="74" t="s">
        <v>2</v>
      </c>
      <c r="P63" s="86"/>
      <c r="Q63" s="86"/>
      <c r="R63" s="74" t="s">
        <v>2</v>
      </c>
      <c r="S63" s="86"/>
      <c r="T63" s="86"/>
      <c r="U63" s="74" t="s">
        <v>2</v>
      </c>
      <c r="V63" s="86"/>
      <c r="W63" s="86"/>
      <c r="X63" s="74" t="s">
        <v>2</v>
      </c>
      <c r="Y63" s="86"/>
      <c r="Z63" s="86"/>
      <c r="AA63" s="74" t="s">
        <v>2</v>
      </c>
      <c r="AB63" s="86"/>
      <c r="AC63" s="86"/>
      <c r="AD63" s="74" t="s">
        <v>2</v>
      </c>
      <c r="AE63" s="86"/>
      <c r="AF63" s="86"/>
      <c r="AG63" s="74" t="s">
        <v>2</v>
      </c>
      <c r="AH63" s="86"/>
      <c r="AI63" s="86"/>
      <c r="AJ63" s="74" t="s">
        <v>2</v>
      </c>
      <c r="AK63" s="86"/>
      <c r="AL63" s="86"/>
      <c r="AM63" s="74" t="s">
        <v>2</v>
      </c>
      <c r="AN63" s="86"/>
      <c r="AO63" s="86"/>
      <c r="AP63" s="74" t="s">
        <v>2</v>
      </c>
      <c r="AQ63" s="86"/>
      <c r="AR63" s="86"/>
    </row>
    <row r="64" spans="2:44" ht="57" customHeight="1" x14ac:dyDescent="0.2">
      <c r="B64" s="92" t="s">
        <v>16</v>
      </c>
      <c r="C64" s="93" t="s">
        <v>127</v>
      </c>
      <c r="D64" s="94" t="s">
        <v>448</v>
      </c>
      <c r="E64" s="95" t="s">
        <v>27</v>
      </c>
      <c r="F64" s="96" t="s">
        <v>23</v>
      </c>
      <c r="G64" s="100" t="s">
        <v>18</v>
      </c>
      <c r="H64" s="97">
        <f t="shared" si="0"/>
        <v>0</v>
      </c>
      <c r="I64" s="74"/>
      <c r="J64" s="86"/>
      <c r="K64" s="86"/>
      <c r="L64" s="74"/>
      <c r="M64" s="86"/>
      <c r="N64" s="86"/>
      <c r="O64" s="74"/>
      <c r="P64" s="86"/>
      <c r="Q64" s="86"/>
      <c r="R64" s="74"/>
      <c r="S64" s="86"/>
      <c r="T64" s="86"/>
      <c r="U64" s="74"/>
      <c r="V64" s="86"/>
      <c r="W64" s="86"/>
      <c r="X64" s="74"/>
      <c r="Y64" s="86"/>
      <c r="Z64" s="86"/>
      <c r="AA64" s="74"/>
      <c r="AB64" s="86"/>
      <c r="AC64" s="86"/>
      <c r="AD64" s="74" t="s">
        <v>2</v>
      </c>
      <c r="AE64" s="86"/>
      <c r="AF64" s="86"/>
      <c r="AG64" s="74"/>
      <c r="AH64" s="86"/>
      <c r="AI64" s="86"/>
      <c r="AJ64" s="74"/>
      <c r="AK64" s="86"/>
      <c r="AL64" s="86"/>
      <c r="AM64" s="74"/>
      <c r="AN64" s="86"/>
      <c r="AO64" s="86"/>
      <c r="AP64" s="74"/>
      <c r="AQ64" s="86"/>
      <c r="AR64" s="86"/>
    </row>
    <row r="65" spans="2:44" ht="41.25" customHeight="1" x14ac:dyDescent="0.2">
      <c r="B65" s="99" t="s">
        <v>13</v>
      </c>
      <c r="C65" s="93" t="s">
        <v>129</v>
      </c>
      <c r="D65" s="94" t="s">
        <v>450</v>
      </c>
      <c r="E65" s="95" t="s">
        <v>501</v>
      </c>
      <c r="F65" s="96" t="s">
        <v>23</v>
      </c>
      <c r="G65" s="100" t="s">
        <v>19</v>
      </c>
      <c r="H65" s="97">
        <f t="shared" si="0"/>
        <v>0</v>
      </c>
      <c r="I65" s="74"/>
      <c r="J65" s="86"/>
      <c r="K65" s="86"/>
      <c r="L65" s="74"/>
      <c r="M65" s="86"/>
      <c r="N65" s="86"/>
      <c r="O65" s="74" t="s">
        <v>2</v>
      </c>
      <c r="P65" s="86"/>
      <c r="Q65" s="86"/>
      <c r="R65" s="74"/>
      <c r="S65" s="86"/>
      <c r="T65" s="86"/>
      <c r="U65" s="74"/>
      <c r="V65" s="86"/>
      <c r="W65" s="86"/>
      <c r="X65" s="74"/>
      <c r="Y65" s="86"/>
      <c r="Z65" s="86"/>
      <c r="AA65" s="74"/>
      <c r="AB65" s="86"/>
      <c r="AC65" s="86"/>
      <c r="AD65" s="74"/>
      <c r="AE65" s="86"/>
      <c r="AF65" s="86"/>
      <c r="AG65" s="74"/>
      <c r="AH65" s="86"/>
      <c r="AI65" s="86"/>
      <c r="AJ65" s="74"/>
      <c r="AK65" s="86"/>
      <c r="AL65" s="86"/>
      <c r="AM65" s="74"/>
      <c r="AN65" s="86"/>
      <c r="AO65" s="86"/>
      <c r="AP65" s="74"/>
      <c r="AQ65" s="86"/>
      <c r="AR65" s="86"/>
    </row>
    <row r="66" spans="2:44" ht="38.25" customHeight="1" x14ac:dyDescent="0.2">
      <c r="B66" s="99" t="s">
        <v>13</v>
      </c>
      <c r="C66" s="93" t="s">
        <v>132</v>
      </c>
      <c r="D66" s="94" t="s">
        <v>133</v>
      </c>
      <c r="E66" s="95" t="s">
        <v>501</v>
      </c>
      <c r="F66" s="96" t="s">
        <v>23</v>
      </c>
      <c r="G66" s="100" t="s">
        <v>19</v>
      </c>
      <c r="H66" s="97">
        <f t="shared" si="0"/>
        <v>0</v>
      </c>
      <c r="I66" s="74"/>
      <c r="J66" s="86"/>
      <c r="K66" s="86"/>
      <c r="L66" s="74"/>
      <c r="M66" s="86"/>
      <c r="N66" s="86"/>
      <c r="O66" s="74"/>
      <c r="P66" s="86"/>
      <c r="Q66" s="86"/>
      <c r="R66" s="74"/>
      <c r="S66" s="86"/>
      <c r="T66" s="86"/>
      <c r="U66" s="74" t="s">
        <v>2</v>
      </c>
      <c r="V66" s="86"/>
      <c r="W66" s="86"/>
      <c r="X66" s="74"/>
      <c r="Y66" s="86"/>
      <c r="Z66" s="86"/>
      <c r="AA66" s="74"/>
      <c r="AB66" s="86"/>
      <c r="AC66" s="86"/>
      <c r="AD66" s="74"/>
      <c r="AE66" s="86"/>
      <c r="AF66" s="86"/>
      <c r="AG66" s="74"/>
      <c r="AH66" s="86"/>
      <c r="AI66" s="86"/>
      <c r="AJ66" s="74"/>
      <c r="AK66" s="86"/>
      <c r="AL66" s="86"/>
      <c r="AM66" s="74"/>
      <c r="AN66" s="86"/>
      <c r="AO66" s="86"/>
      <c r="AP66" s="74"/>
      <c r="AQ66" s="86"/>
      <c r="AR66" s="86"/>
    </row>
    <row r="67" spans="2:44" ht="40.5" customHeight="1" x14ac:dyDescent="0.2">
      <c r="B67" s="99" t="s">
        <v>13</v>
      </c>
      <c r="C67" s="126" t="s">
        <v>134</v>
      </c>
      <c r="D67" s="94" t="s">
        <v>523</v>
      </c>
      <c r="E67" s="95" t="s">
        <v>501</v>
      </c>
      <c r="F67" s="96" t="s">
        <v>22</v>
      </c>
      <c r="G67" s="100" t="s">
        <v>19</v>
      </c>
      <c r="H67" s="97">
        <f t="shared" si="0"/>
        <v>0</v>
      </c>
      <c r="I67" s="74"/>
      <c r="J67" s="86"/>
      <c r="K67" s="86"/>
      <c r="L67" s="74"/>
      <c r="M67" s="86"/>
      <c r="N67" s="86"/>
      <c r="O67" s="74"/>
      <c r="P67" s="86"/>
      <c r="Q67" s="86"/>
      <c r="R67" s="74"/>
      <c r="S67" s="86"/>
      <c r="T67" s="86"/>
      <c r="U67" s="74"/>
      <c r="V67" s="86"/>
      <c r="W67" s="86"/>
      <c r="X67" s="74"/>
      <c r="Y67" s="86"/>
      <c r="Z67" s="86"/>
      <c r="AA67" s="74" t="s">
        <v>3</v>
      </c>
      <c r="AB67" s="86"/>
      <c r="AC67" s="86"/>
      <c r="AD67" s="74"/>
      <c r="AE67" s="86"/>
      <c r="AF67" s="86"/>
      <c r="AG67" s="74"/>
      <c r="AH67" s="86"/>
      <c r="AI67" s="86"/>
      <c r="AJ67" s="74"/>
      <c r="AK67" s="86"/>
      <c r="AL67" s="86"/>
      <c r="AM67" s="74"/>
      <c r="AN67" s="86"/>
      <c r="AO67" s="86"/>
      <c r="AP67" s="74"/>
      <c r="AQ67" s="86"/>
      <c r="AR67" s="86"/>
    </row>
    <row r="68" spans="2:44" ht="42.75" customHeight="1" x14ac:dyDescent="0.2">
      <c r="B68" s="127" t="s">
        <v>13</v>
      </c>
      <c r="C68" s="126" t="s">
        <v>134</v>
      </c>
      <c r="D68" s="94" t="s">
        <v>136</v>
      </c>
      <c r="E68" s="95" t="s">
        <v>505</v>
      </c>
      <c r="F68" s="96" t="s">
        <v>22</v>
      </c>
      <c r="G68" s="100" t="s">
        <v>19</v>
      </c>
      <c r="H68" s="97">
        <f t="shared" si="0"/>
        <v>0</v>
      </c>
      <c r="I68" s="74"/>
      <c r="J68" s="86"/>
      <c r="K68" s="86"/>
      <c r="L68" s="74"/>
      <c r="M68" s="86"/>
      <c r="N68" s="86"/>
      <c r="O68" s="74"/>
      <c r="P68" s="86"/>
      <c r="Q68" s="86"/>
      <c r="R68" s="74"/>
      <c r="S68" s="86"/>
      <c r="T68" s="86"/>
      <c r="U68" s="74"/>
      <c r="V68" s="86"/>
      <c r="W68" s="86"/>
      <c r="X68" s="74" t="s">
        <v>3</v>
      </c>
      <c r="Y68" s="86"/>
      <c r="Z68" s="86"/>
      <c r="AA68" s="74"/>
      <c r="AB68" s="86"/>
      <c r="AC68" s="86"/>
      <c r="AD68" s="74"/>
      <c r="AE68" s="86"/>
      <c r="AF68" s="86"/>
      <c r="AG68" s="74"/>
      <c r="AH68" s="86"/>
      <c r="AI68" s="86"/>
      <c r="AJ68" s="74"/>
      <c r="AK68" s="86"/>
      <c r="AL68" s="86"/>
      <c r="AM68" s="74"/>
      <c r="AN68" s="86"/>
      <c r="AO68" s="86"/>
      <c r="AP68" s="74"/>
      <c r="AQ68" s="86"/>
      <c r="AR68" s="86"/>
    </row>
    <row r="69" spans="2:44" ht="40.5" customHeight="1" x14ac:dyDescent="0.2">
      <c r="B69" s="99" t="s">
        <v>13</v>
      </c>
      <c r="C69" s="93" t="s">
        <v>134</v>
      </c>
      <c r="D69" s="94" t="s">
        <v>137</v>
      </c>
      <c r="E69" s="95" t="s">
        <v>34</v>
      </c>
      <c r="F69" s="96" t="s">
        <v>22</v>
      </c>
      <c r="G69" s="100" t="s">
        <v>19</v>
      </c>
      <c r="H69" s="97">
        <f t="shared" si="0"/>
        <v>0</v>
      </c>
      <c r="I69" s="74"/>
      <c r="J69" s="86"/>
      <c r="K69" s="86"/>
      <c r="L69" s="74"/>
      <c r="M69" s="86"/>
      <c r="N69" s="86"/>
      <c r="O69" s="74" t="s">
        <v>3</v>
      </c>
      <c r="P69" s="86"/>
      <c r="Q69" s="86"/>
      <c r="R69" s="74"/>
      <c r="S69" s="86"/>
      <c r="T69" s="86"/>
      <c r="U69" s="74"/>
      <c r="V69" s="86"/>
      <c r="W69" s="86"/>
      <c r="X69" s="74"/>
      <c r="Y69" s="86"/>
      <c r="Z69" s="86"/>
      <c r="AA69" s="74"/>
      <c r="AB69" s="86"/>
      <c r="AC69" s="86"/>
      <c r="AD69" s="74"/>
      <c r="AE69" s="86"/>
      <c r="AF69" s="86"/>
      <c r="AG69" s="74"/>
      <c r="AH69" s="86"/>
      <c r="AI69" s="86"/>
      <c r="AJ69" s="74"/>
      <c r="AK69" s="86"/>
      <c r="AL69" s="86"/>
      <c r="AM69" s="74"/>
      <c r="AN69" s="86"/>
      <c r="AO69" s="86"/>
      <c r="AP69" s="74"/>
      <c r="AQ69" s="86"/>
      <c r="AR69" s="86"/>
    </row>
    <row r="70" spans="2:44" ht="37.5" customHeight="1" x14ac:dyDescent="0.2">
      <c r="B70" s="99" t="s">
        <v>13</v>
      </c>
      <c r="C70" s="93" t="s">
        <v>134</v>
      </c>
      <c r="D70" s="94" t="s">
        <v>469</v>
      </c>
      <c r="E70" s="95" t="s">
        <v>28</v>
      </c>
      <c r="F70" s="96" t="s">
        <v>22</v>
      </c>
      <c r="G70" s="100" t="s">
        <v>19</v>
      </c>
      <c r="H70" s="97">
        <f t="shared" si="0"/>
        <v>0</v>
      </c>
      <c r="I70" s="74"/>
      <c r="J70" s="86"/>
      <c r="K70" s="86"/>
      <c r="L70" s="74"/>
      <c r="M70" s="86"/>
      <c r="N70" s="86"/>
      <c r="O70" s="74"/>
      <c r="P70" s="86"/>
      <c r="Q70" s="86"/>
      <c r="R70" s="74"/>
      <c r="S70" s="86"/>
      <c r="T70" s="86"/>
      <c r="U70" s="74"/>
      <c r="V70" s="86"/>
      <c r="W70" s="86"/>
      <c r="X70" s="74"/>
      <c r="Y70" s="86"/>
      <c r="Z70" s="86"/>
      <c r="AA70" s="74"/>
      <c r="AB70" s="86"/>
      <c r="AC70" s="86"/>
      <c r="AD70" s="74"/>
      <c r="AE70" s="86"/>
      <c r="AF70" s="86"/>
      <c r="AG70" s="74"/>
      <c r="AH70" s="86"/>
      <c r="AI70" s="86"/>
      <c r="AJ70" s="74"/>
      <c r="AK70" s="86"/>
      <c r="AL70" s="86"/>
      <c r="AM70" s="74" t="s">
        <v>3</v>
      </c>
      <c r="AN70" s="86"/>
      <c r="AO70" s="86"/>
      <c r="AP70" s="74"/>
      <c r="AQ70" s="86"/>
      <c r="AR70" s="86"/>
    </row>
    <row r="71" spans="2:44" ht="42.75" customHeight="1" x14ac:dyDescent="0.2">
      <c r="B71" s="99" t="s">
        <v>13</v>
      </c>
      <c r="C71" s="93" t="s">
        <v>139</v>
      </c>
      <c r="D71" s="94" t="s">
        <v>451</v>
      </c>
      <c r="E71" s="95" t="s">
        <v>27</v>
      </c>
      <c r="F71" s="96" t="s">
        <v>23</v>
      </c>
      <c r="G71" s="100" t="s">
        <v>18</v>
      </c>
      <c r="H71" s="97">
        <f t="shared" si="0"/>
        <v>0</v>
      </c>
      <c r="I71" s="74" t="s">
        <v>2</v>
      </c>
      <c r="J71" s="86"/>
      <c r="K71" s="86"/>
      <c r="L71" s="74"/>
      <c r="M71" s="86"/>
      <c r="N71" s="86"/>
      <c r="O71" s="74"/>
      <c r="P71" s="86"/>
      <c r="Q71" s="86"/>
      <c r="R71" s="74"/>
      <c r="S71" s="86"/>
      <c r="T71" s="86"/>
      <c r="U71" s="74"/>
      <c r="V71" s="86"/>
      <c r="W71" s="86"/>
      <c r="X71" s="74"/>
      <c r="Y71" s="86"/>
      <c r="Z71" s="86"/>
      <c r="AA71" s="74"/>
      <c r="AB71" s="86"/>
      <c r="AC71" s="86"/>
      <c r="AD71" s="74"/>
      <c r="AE71" s="86"/>
      <c r="AF71" s="86"/>
      <c r="AG71" s="74"/>
      <c r="AH71" s="86"/>
      <c r="AI71" s="86"/>
      <c r="AJ71" s="74"/>
      <c r="AK71" s="86"/>
      <c r="AL71" s="86"/>
      <c r="AM71" s="74"/>
      <c r="AN71" s="86"/>
      <c r="AO71" s="86"/>
      <c r="AP71" s="74"/>
      <c r="AQ71" s="86"/>
      <c r="AR71" s="86"/>
    </row>
    <row r="72" spans="2:44" ht="45.95" customHeight="1" x14ac:dyDescent="0.2">
      <c r="B72" s="99" t="s">
        <v>13</v>
      </c>
      <c r="C72" s="93" t="s">
        <v>139</v>
      </c>
      <c r="D72" s="94" t="s">
        <v>524</v>
      </c>
      <c r="E72" s="95" t="s">
        <v>27</v>
      </c>
      <c r="F72" s="96" t="s">
        <v>22</v>
      </c>
      <c r="G72" s="100" t="s">
        <v>19</v>
      </c>
      <c r="H72" s="97">
        <f t="shared" si="0"/>
        <v>0</v>
      </c>
      <c r="I72" s="74"/>
      <c r="J72" s="86"/>
      <c r="K72" s="86"/>
      <c r="L72" s="74"/>
      <c r="M72" s="86"/>
      <c r="N72" s="86"/>
      <c r="O72" s="74"/>
      <c r="P72" s="86"/>
      <c r="Q72" s="86"/>
      <c r="R72" s="74"/>
      <c r="S72" s="86"/>
      <c r="T72" s="86"/>
      <c r="U72" s="74" t="s">
        <v>3</v>
      </c>
      <c r="V72" s="86"/>
      <c r="W72" s="86"/>
      <c r="X72" s="74"/>
      <c r="Y72" s="86"/>
      <c r="Z72" s="86"/>
      <c r="AA72" s="74"/>
      <c r="AB72" s="86"/>
      <c r="AC72" s="86"/>
      <c r="AD72" s="74"/>
      <c r="AE72" s="86"/>
      <c r="AF72" s="86"/>
      <c r="AG72" s="74"/>
      <c r="AH72" s="86"/>
      <c r="AI72" s="86"/>
      <c r="AJ72" s="74"/>
      <c r="AK72" s="86"/>
      <c r="AL72" s="86"/>
      <c r="AM72" s="74"/>
      <c r="AN72" s="86"/>
      <c r="AO72" s="86"/>
      <c r="AP72" s="74"/>
      <c r="AQ72" s="86"/>
      <c r="AR72" s="86"/>
    </row>
    <row r="73" spans="2:44" ht="35.25" customHeight="1" x14ac:dyDescent="0.2">
      <c r="B73" s="99" t="s">
        <v>13</v>
      </c>
      <c r="C73" s="93" t="s">
        <v>139</v>
      </c>
      <c r="D73" s="94" t="s">
        <v>525</v>
      </c>
      <c r="E73" s="95" t="s">
        <v>27</v>
      </c>
      <c r="F73" s="96" t="s">
        <v>22</v>
      </c>
      <c r="G73" s="100" t="s">
        <v>19</v>
      </c>
      <c r="H73" s="97">
        <f t="shared" si="0"/>
        <v>0</v>
      </c>
      <c r="I73" s="74"/>
      <c r="J73" s="86"/>
      <c r="K73" s="86"/>
      <c r="L73" s="74"/>
      <c r="M73" s="86"/>
      <c r="N73" s="86"/>
      <c r="O73" s="74"/>
      <c r="P73" s="86"/>
      <c r="Q73" s="86"/>
      <c r="R73" s="74" t="s">
        <v>3</v>
      </c>
      <c r="S73" s="86"/>
      <c r="T73" s="86"/>
      <c r="U73" s="74"/>
      <c r="V73" s="86"/>
      <c r="W73" s="86"/>
      <c r="X73" s="74"/>
      <c r="Y73" s="86"/>
      <c r="Z73" s="86"/>
      <c r="AA73" s="74"/>
      <c r="AB73" s="86"/>
      <c r="AC73" s="86"/>
      <c r="AD73" s="74" t="s">
        <v>3</v>
      </c>
      <c r="AE73" s="86"/>
      <c r="AF73" s="86"/>
      <c r="AG73" s="74"/>
      <c r="AH73" s="86"/>
      <c r="AI73" s="86"/>
      <c r="AJ73" s="74"/>
      <c r="AK73" s="86"/>
      <c r="AL73" s="86"/>
      <c r="AM73" s="74" t="s">
        <v>3</v>
      </c>
      <c r="AN73" s="86"/>
      <c r="AO73" s="86"/>
      <c r="AP73" s="74"/>
      <c r="AQ73" s="86"/>
      <c r="AR73" s="86"/>
    </row>
    <row r="74" spans="2:44" ht="45.75" customHeight="1" x14ac:dyDescent="0.2">
      <c r="B74" s="99" t="s">
        <v>13</v>
      </c>
      <c r="C74" s="93" t="s">
        <v>143</v>
      </c>
      <c r="D74" s="94" t="s">
        <v>452</v>
      </c>
      <c r="E74" s="95" t="s">
        <v>27</v>
      </c>
      <c r="F74" s="96" t="s">
        <v>23</v>
      </c>
      <c r="G74" s="100" t="s">
        <v>18</v>
      </c>
      <c r="H74" s="97">
        <f t="shared" si="0"/>
        <v>0</v>
      </c>
      <c r="I74" s="74"/>
      <c r="J74" s="86"/>
      <c r="K74" s="86"/>
      <c r="L74" s="74" t="s">
        <v>2</v>
      </c>
      <c r="M74" s="86"/>
      <c r="N74" s="86"/>
      <c r="O74" s="74" t="s">
        <v>2</v>
      </c>
      <c r="P74" s="86"/>
      <c r="Q74" s="86"/>
      <c r="R74" s="74" t="s">
        <v>2</v>
      </c>
      <c r="S74" s="86"/>
      <c r="T74" s="86"/>
      <c r="U74" s="74" t="s">
        <v>2</v>
      </c>
      <c r="V74" s="86"/>
      <c r="W74" s="86"/>
      <c r="X74" s="74" t="s">
        <v>2</v>
      </c>
      <c r="Y74" s="86"/>
      <c r="Z74" s="86"/>
      <c r="AA74" s="74" t="s">
        <v>2</v>
      </c>
      <c r="AB74" s="86"/>
      <c r="AC74" s="86"/>
      <c r="AD74" s="74" t="s">
        <v>2</v>
      </c>
      <c r="AE74" s="86"/>
      <c r="AF74" s="86"/>
      <c r="AG74" s="74" t="s">
        <v>2</v>
      </c>
      <c r="AH74" s="86"/>
      <c r="AI74" s="86"/>
      <c r="AJ74" s="74" t="s">
        <v>2</v>
      </c>
      <c r="AK74" s="86"/>
      <c r="AL74" s="86"/>
      <c r="AM74" s="74" t="s">
        <v>2</v>
      </c>
      <c r="AN74" s="86"/>
      <c r="AO74" s="86"/>
      <c r="AP74" s="74"/>
      <c r="AQ74" s="86"/>
      <c r="AR74" s="86"/>
    </row>
    <row r="75" spans="2:44" ht="46.5" customHeight="1" x14ac:dyDescent="0.2">
      <c r="B75" s="99" t="s">
        <v>13</v>
      </c>
      <c r="C75" s="93" t="s">
        <v>143</v>
      </c>
      <c r="D75" s="94" t="s">
        <v>144</v>
      </c>
      <c r="E75" s="95" t="s">
        <v>28</v>
      </c>
      <c r="F75" s="96" t="s">
        <v>23</v>
      </c>
      <c r="G75" s="100" t="s">
        <v>18</v>
      </c>
      <c r="H75" s="97">
        <f t="shared" si="0"/>
        <v>0</v>
      </c>
      <c r="I75" s="74"/>
      <c r="J75" s="86"/>
      <c r="K75" s="86"/>
      <c r="L75" s="74" t="s">
        <v>2</v>
      </c>
      <c r="M75" s="86"/>
      <c r="N75" s="86"/>
      <c r="O75" s="74"/>
      <c r="P75" s="86"/>
      <c r="Q75" s="86"/>
      <c r="R75" s="74"/>
      <c r="S75" s="86"/>
      <c r="T75" s="86"/>
      <c r="U75" s="74"/>
      <c r="V75" s="86"/>
      <c r="W75" s="86"/>
      <c r="X75" s="74"/>
      <c r="Y75" s="86"/>
      <c r="Z75" s="86"/>
      <c r="AA75" s="74"/>
      <c r="AB75" s="86"/>
      <c r="AC75" s="86"/>
      <c r="AD75" s="74" t="s">
        <v>2</v>
      </c>
      <c r="AE75" s="86"/>
      <c r="AF75" s="86"/>
      <c r="AG75" s="74"/>
      <c r="AH75" s="86"/>
      <c r="AI75" s="86"/>
      <c r="AJ75" s="74"/>
      <c r="AK75" s="86"/>
      <c r="AL75" s="86"/>
      <c r="AM75" s="74"/>
      <c r="AN75" s="86"/>
      <c r="AO75" s="86"/>
      <c r="AP75" s="74"/>
      <c r="AQ75" s="86"/>
      <c r="AR75" s="86"/>
    </row>
    <row r="76" spans="2:44" ht="47.25" customHeight="1" x14ac:dyDescent="0.2">
      <c r="B76" s="99" t="s">
        <v>13</v>
      </c>
      <c r="C76" s="93" t="s">
        <v>143</v>
      </c>
      <c r="D76" s="94" t="s">
        <v>145</v>
      </c>
      <c r="E76" s="95" t="s">
        <v>28</v>
      </c>
      <c r="F76" s="96" t="s">
        <v>23</v>
      </c>
      <c r="G76" s="100" t="s">
        <v>18</v>
      </c>
      <c r="H76" s="97">
        <f t="shared" si="0"/>
        <v>0</v>
      </c>
      <c r="I76" s="74"/>
      <c r="J76" s="86"/>
      <c r="K76" s="86"/>
      <c r="L76" s="74"/>
      <c r="M76" s="86"/>
      <c r="N76" s="86"/>
      <c r="O76" s="74" t="s">
        <v>2</v>
      </c>
      <c r="P76" s="86"/>
      <c r="Q76" s="86"/>
      <c r="R76" s="74"/>
      <c r="S76" s="86"/>
      <c r="T76" s="86"/>
      <c r="U76" s="74"/>
      <c r="V76" s="86"/>
      <c r="W76" s="86"/>
      <c r="X76" s="74"/>
      <c r="Y76" s="86"/>
      <c r="Z76" s="86"/>
      <c r="AA76" s="74"/>
      <c r="AB76" s="86"/>
      <c r="AC76" s="86"/>
      <c r="AD76" s="74"/>
      <c r="AE76" s="86"/>
      <c r="AF76" s="86"/>
      <c r="AG76" s="74" t="s">
        <v>2</v>
      </c>
      <c r="AH76" s="86"/>
      <c r="AI76" s="86"/>
      <c r="AJ76" s="74"/>
      <c r="AK76" s="86"/>
      <c r="AL76" s="86"/>
      <c r="AM76" s="74"/>
      <c r="AN76" s="86"/>
      <c r="AO76" s="86"/>
      <c r="AP76" s="74"/>
      <c r="AQ76" s="86"/>
      <c r="AR76" s="86"/>
    </row>
    <row r="77" spans="2:44" ht="46.5" customHeight="1" x14ac:dyDescent="0.2">
      <c r="B77" s="99" t="s">
        <v>13</v>
      </c>
      <c r="C77" s="93" t="s">
        <v>143</v>
      </c>
      <c r="D77" s="94" t="s">
        <v>453</v>
      </c>
      <c r="E77" s="95" t="s">
        <v>27</v>
      </c>
      <c r="F77" s="96" t="s">
        <v>23</v>
      </c>
      <c r="G77" s="100" t="s">
        <v>18</v>
      </c>
      <c r="H77" s="97">
        <f t="shared" ref="H77:H140" si="1">COUNTA(J77,M77,P77,S77,V77,Y77,AB77,AE77,AH77,AK77,AN77,AQ77)/(COUNTA(I77,L77,O77,R77,U77,X77,AA77,AD77,AG77,AJ77,AM77,AP77))</f>
        <v>0</v>
      </c>
      <c r="I77" s="74"/>
      <c r="J77" s="86"/>
      <c r="K77" s="86"/>
      <c r="L77" s="74"/>
      <c r="M77" s="86"/>
      <c r="N77" s="86"/>
      <c r="O77" s="74"/>
      <c r="P77" s="86"/>
      <c r="Q77" s="86"/>
      <c r="R77" s="74"/>
      <c r="S77" s="86"/>
      <c r="T77" s="86"/>
      <c r="U77" s="74" t="s">
        <v>2</v>
      </c>
      <c r="V77" s="86"/>
      <c r="W77" s="86"/>
      <c r="X77" s="74"/>
      <c r="Y77" s="86"/>
      <c r="Z77" s="86"/>
      <c r="AA77" s="74"/>
      <c r="AB77" s="86"/>
      <c r="AC77" s="86"/>
      <c r="AD77" s="74"/>
      <c r="AE77" s="86"/>
      <c r="AF77" s="86"/>
      <c r="AG77" s="74" t="s">
        <v>2</v>
      </c>
      <c r="AH77" s="86"/>
      <c r="AI77" s="86"/>
      <c r="AJ77" s="74"/>
      <c r="AK77" s="86"/>
      <c r="AL77" s="86"/>
      <c r="AM77" s="74"/>
      <c r="AN77" s="86"/>
      <c r="AO77" s="86"/>
      <c r="AP77" s="74" t="s">
        <v>2</v>
      </c>
      <c r="AQ77" s="86"/>
      <c r="AR77" s="86"/>
    </row>
    <row r="78" spans="2:44" ht="48.75" customHeight="1" x14ac:dyDescent="0.2">
      <c r="B78" s="99" t="s">
        <v>13</v>
      </c>
      <c r="C78" s="93" t="s">
        <v>143</v>
      </c>
      <c r="D78" s="94" t="s">
        <v>454</v>
      </c>
      <c r="E78" s="95" t="s">
        <v>27</v>
      </c>
      <c r="F78" s="96" t="s">
        <v>23</v>
      </c>
      <c r="G78" s="100" t="s">
        <v>18</v>
      </c>
      <c r="H78" s="97">
        <f t="shared" si="1"/>
        <v>0</v>
      </c>
      <c r="I78" s="74" t="s">
        <v>2</v>
      </c>
      <c r="J78" s="86"/>
      <c r="K78" s="86"/>
      <c r="L78" s="74"/>
      <c r="M78" s="86"/>
      <c r="N78" s="86"/>
      <c r="O78" s="74"/>
      <c r="P78" s="86"/>
      <c r="Q78" s="86"/>
      <c r="R78" s="74" t="s">
        <v>2</v>
      </c>
      <c r="S78" s="86"/>
      <c r="T78" s="86"/>
      <c r="U78" s="74"/>
      <c r="V78" s="86"/>
      <c r="W78" s="86"/>
      <c r="X78" s="74"/>
      <c r="Y78" s="86"/>
      <c r="Z78" s="86"/>
      <c r="AA78" s="74" t="s">
        <v>2</v>
      </c>
      <c r="AB78" s="86"/>
      <c r="AC78" s="86"/>
      <c r="AD78" s="74"/>
      <c r="AE78" s="86"/>
      <c r="AF78" s="86"/>
      <c r="AG78" s="74"/>
      <c r="AH78" s="86"/>
      <c r="AI78" s="86"/>
      <c r="AJ78" s="74" t="s">
        <v>2</v>
      </c>
      <c r="AK78" s="86"/>
      <c r="AL78" s="86"/>
      <c r="AM78" s="74"/>
      <c r="AN78" s="86"/>
      <c r="AO78" s="86"/>
      <c r="AP78" s="74"/>
      <c r="AQ78" s="86"/>
      <c r="AR78" s="86"/>
    </row>
    <row r="79" spans="2:44" ht="61.5" customHeight="1" x14ac:dyDescent="0.2">
      <c r="B79" s="99" t="s">
        <v>13</v>
      </c>
      <c r="C79" s="93" t="s">
        <v>143</v>
      </c>
      <c r="D79" s="94" t="s">
        <v>457</v>
      </c>
      <c r="E79" s="95" t="s">
        <v>27</v>
      </c>
      <c r="F79" s="96" t="s">
        <v>23</v>
      </c>
      <c r="G79" s="100" t="s">
        <v>18</v>
      </c>
      <c r="H79" s="97">
        <f t="shared" si="1"/>
        <v>0</v>
      </c>
      <c r="I79" s="74" t="s">
        <v>2</v>
      </c>
      <c r="J79" s="86"/>
      <c r="K79" s="86"/>
      <c r="L79" s="74" t="s">
        <v>2</v>
      </c>
      <c r="M79" s="86"/>
      <c r="N79" s="86"/>
      <c r="O79" s="74" t="s">
        <v>2</v>
      </c>
      <c r="P79" s="86"/>
      <c r="Q79" s="86"/>
      <c r="R79" s="74" t="s">
        <v>2</v>
      </c>
      <c r="S79" s="86"/>
      <c r="T79" s="86"/>
      <c r="U79" s="74" t="s">
        <v>2</v>
      </c>
      <c r="V79" s="86"/>
      <c r="W79" s="86"/>
      <c r="X79" s="74" t="s">
        <v>2</v>
      </c>
      <c r="Y79" s="86"/>
      <c r="Z79" s="86"/>
      <c r="AA79" s="74" t="s">
        <v>2</v>
      </c>
      <c r="AB79" s="86"/>
      <c r="AC79" s="86"/>
      <c r="AD79" s="74" t="s">
        <v>2</v>
      </c>
      <c r="AE79" s="86"/>
      <c r="AF79" s="86"/>
      <c r="AG79" s="74" t="s">
        <v>2</v>
      </c>
      <c r="AH79" s="86"/>
      <c r="AI79" s="86"/>
      <c r="AJ79" s="74" t="s">
        <v>2</v>
      </c>
      <c r="AK79" s="86"/>
      <c r="AL79" s="86"/>
      <c r="AM79" s="74" t="s">
        <v>2</v>
      </c>
      <c r="AN79" s="86"/>
      <c r="AO79" s="86"/>
      <c r="AP79" s="74" t="s">
        <v>2</v>
      </c>
      <c r="AQ79" s="86"/>
      <c r="AR79" s="86"/>
    </row>
    <row r="80" spans="2:44" ht="49.5" customHeight="1" x14ac:dyDescent="0.2">
      <c r="B80" s="99" t="s">
        <v>13</v>
      </c>
      <c r="C80" s="93" t="s">
        <v>143</v>
      </c>
      <c r="D80" s="94" t="s">
        <v>146</v>
      </c>
      <c r="E80" s="95" t="s">
        <v>27</v>
      </c>
      <c r="F80" s="96" t="s">
        <v>22</v>
      </c>
      <c r="G80" s="100" t="s">
        <v>19</v>
      </c>
      <c r="H80" s="97">
        <f t="shared" si="1"/>
        <v>0</v>
      </c>
      <c r="I80" s="74"/>
      <c r="J80" s="86"/>
      <c r="K80" s="86"/>
      <c r="L80" s="74"/>
      <c r="M80" s="86"/>
      <c r="N80" s="86"/>
      <c r="O80" s="74"/>
      <c r="P80" s="86"/>
      <c r="Q80" s="86"/>
      <c r="R80" s="74" t="s">
        <v>3</v>
      </c>
      <c r="S80" s="86"/>
      <c r="T80" s="86"/>
      <c r="U80" s="74"/>
      <c r="V80" s="86"/>
      <c r="W80" s="86"/>
      <c r="X80" s="74"/>
      <c r="Y80" s="86"/>
      <c r="Z80" s="86"/>
      <c r="AA80" s="74"/>
      <c r="AB80" s="86"/>
      <c r="AC80" s="86"/>
      <c r="AD80" s="74" t="s">
        <v>3</v>
      </c>
      <c r="AE80" s="86"/>
      <c r="AF80" s="86"/>
      <c r="AG80" s="74"/>
      <c r="AH80" s="86"/>
      <c r="AI80" s="86"/>
      <c r="AJ80" s="74"/>
      <c r="AK80" s="86"/>
      <c r="AL80" s="86"/>
      <c r="AM80" s="74"/>
      <c r="AN80" s="86"/>
      <c r="AO80" s="86"/>
      <c r="AP80" s="74"/>
      <c r="AQ80" s="86"/>
      <c r="AR80" s="86"/>
    </row>
    <row r="81" spans="2:44" ht="49.5" customHeight="1" x14ac:dyDescent="0.2">
      <c r="B81" s="99" t="s">
        <v>13</v>
      </c>
      <c r="C81" s="93" t="s">
        <v>147</v>
      </c>
      <c r="D81" s="94" t="s">
        <v>455</v>
      </c>
      <c r="E81" s="95" t="s">
        <v>31</v>
      </c>
      <c r="F81" s="96" t="s">
        <v>22</v>
      </c>
      <c r="G81" s="100" t="s">
        <v>18</v>
      </c>
      <c r="H81" s="97">
        <f t="shared" si="1"/>
        <v>0</v>
      </c>
      <c r="I81" s="74"/>
      <c r="J81" s="86"/>
      <c r="K81" s="86"/>
      <c r="L81" s="74" t="s">
        <v>3</v>
      </c>
      <c r="M81" s="86"/>
      <c r="N81" s="86"/>
      <c r="O81" s="74" t="s">
        <v>3</v>
      </c>
      <c r="P81" s="86"/>
      <c r="Q81" s="86"/>
      <c r="R81" s="74" t="s">
        <v>3</v>
      </c>
      <c r="S81" s="86"/>
      <c r="T81" s="86"/>
      <c r="U81" s="74" t="s">
        <v>3</v>
      </c>
      <c r="V81" s="86"/>
      <c r="W81" s="86"/>
      <c r="X81" s="74"/>
      <c r="Y81" s="86"/>
      <c r="Z81" s="86"/>
      <c r="AA81" s="74"/>
      <c r="AB81" s="86"/>
      <c r="AC81" s="86"/>
      <c r="AD81" s="74"/>
      <c r="AE81" s="86"/>
      <c r="AF81" s="86"/>
      <c r="AG81" s="74"/>
      <c r="AH81" s="86"/>
      <c r="AI81" s="86"/>
      <c r="AJ81" s="74"/>
      <c r="AK81" s="86"/>
      <c r="AL81" s="86"/>
      <c r="AM81" s="74"/>
      <c r="AN81" s="86"/>
      <c r="AO81" s="86"/>
      <c r="AP81" s="74"/>
      <c r="AQ81" s="86"/>
      <c r="AR81" s="86"/>
    </row>
    <row r="82" spans="2:44" ht="44.25" customHeight="1" x14ac:dyDescent="0.2">
      <c r="B82" s="99" t="s">
        <v>13</v>
      </c>
      <c r="C82" s="93" t="s">
        <v>147</v>
      </c>
      <c r="D82" s="94" t="s">
        <v>464</v>
      </c>
      <c r="E82" s="95" t="s">
        <v>31</v>
      </c>
      <c r="F82" s="96" t="s">
        <v>23</v>
      </c>
      <c r="G82" s="100" t="s">
        <v>18</v>
      </c>
      <c r="H82" s="97">
        <f t="shared" si="1"/>
        <v>0</v>
      </c>
      <c r="I82" s="74"/>
      <c r="J82" s="86"/>
      <c r="K82" s="86"/>
      <c r="L82" s="74" t="s">
        <v>2</v>
      </c>
      <c r="M82" s="86"/>
      <c r="N82" s="86"/>
      <c r="O82" s="74" t="s">
        <v>2</v>
      </c>
      <c r="P82" s="86"/>
      <c r="Q82" s="86"/>
      <c r="R82" s="74" t="s">
        <v>2</v>
      </c>
      <c r="S82" s="86"/>
      <c r="T82" s="86"/>
      <c r="U82" s="74" t="s">
        <v>2</v>
      </c>
      <c r="V82" s="86"/>
      <c r="W82" s="86"/>
      <c r="X82" s="74" t="s">
        <v>2</v>
      </c>
      <c r="Y82" s="86"/>
      <c r="Z82" s="86"/>
      <c r="AA82" s="74" t="s">
        <v>2</v>
      </c>
      <c r="AB82" s="86"/>
      <c r="AC82" s="86"/>
      <c r="AD82" s="74" t="s">
        <v>2</v>
      </c>
      <c r="AE82" s="86"/>
      <c r="AF82" s="86"/>
      <c r="AG82" s="74" t="s">
        <v>2</v>
      </c>
      <c r="AH82" s="86"/>
      <c r="AI82" s="86"/>
      <c r="AJ82" s="74" t="s">
        <v>2</v>
      </c>
      <c r="AK82" s="86"/>
      <c r="AL82" s="86"/>
      <c r="AM82" s="74" t="s">
        <v>2</v>
      </c>
      <c r="AN82" s="86"/>
      <c r="AO82" s="86"/>
      <c r="AP82" s="74"/>
      <c r="AQ82" s="86"/>
      <c r="AR82" s="86"/>
    </row>
    <row r="83" spans="2:44" ht="45.75" customHeight="1" x14ac:dyDescent="0.2">
      <c r="B83" s="99" t="s">
        <v>13</v>
      </c>
      <c r="C83" s="93" t="s">
        <v>147</v>
      </c>
      <c r="D83" s="94" t="s">
        <v>150</v>
      </c>
      <c r="E83" s="95" t="s">
        <v>27</v>
      </c>
      <c r="F83" s="96" t="s">
        <v>23</v>
      </c>
      <c r="G83" s="100" t="s">
        <v>18</v>
      </c>
      <c r="H83" s="97">
        <f t="shared" si="1"/>
        <v>0</v>
      </c>
      <c r="I83" s="74"/>
      <c r="J83" s="86"/>
      <c r="K83" s="86"/>
      <c r="L83" s="74"/>
      <c r="M83" s="86"/>
      <c r="N83" s="86"/>
      <c r="O83" s="74" t="s">
        <v>2</v>
      </c>
      <c r="P83" s="86"/>
      <c r="Q83" s="86"/>
      <c r="R83" s="74"/>
      <c r="S83" s="86"/>
      <c r="T83" s="86"/>
      <c r="U83" s="74"/>
      <c r="V83" s="86"/>
      <c r="W83" s="86"/>
      <c r="X83" s="74" t="s">
        <v>2</v>
      </c>
      <c r="Y83" s="86"/>
      <c r="Z83" s="86"/>
      <c r="AA83" s="74"/>
      <c r="AB83" s="86"/>
      <c r="AC83" s="86"/>
      <c r="AD83" s="74"/>
      <c r="AE83" s="86"/>
      <c r="AF83" s="86"/>
      <c r="AG83" s="74" t="s">
        <v>2</v>
      </c>
      <c r="AH83" s="86"/>
      <c r="AI83" s="86"/>
      <c r="AJ83" s="74"/>
      <c r="AK83" s="86"/>
      <c r="AL83" s="86"/>
      <c r="AM83" s="74"/>
      <c r="AN83" s="86"/>
      <c r="AO83" s="86"/>
      <c r="AP83" s="74" t="s">
        <v>2</v>
      </c>
      <c r="AQ83" s="86"/>
      <c r="AR83" s="86"/>
    </row>
    <row r="84" spans="2:44" ht="60.95" customHeight="1" x14ac:dyDescent="0.2">
      <c r="B84" s="99" t="s">
        <v>13</v>
      </c>
      <c r="C84" s="93" t="s">
        <v>143</v>
      </c>
      <c r="D84" s="94" t="s">
        <v>456</v>
      </c>
      <c r="E84" s="95" t="s">
        <v>27</v>
      </c>
      <c r="F84" s="96" t="s">
        <v>22</v>
      </c>
      <c r="G84" s="100" t="s">
        <v>19</v>
      </c>
      <c r="H84" s="97">
        <f t="shared" si="1"/>
        <v>0</v>
      </c>
      <c r="I84" s="74"/>
      <c r="J84" s="86"/>
      <c r="K84" s="86"/>
      <c r="L84" s="74" t="s">
        <v>3</v>
      </c>
      <c r="M84" s="86"/>
      <c r="N84" s="86"/>
      <c r="O84" s="74"/>
      <c r="P84" s="86"/>
      <c r="Q84" s="86"/>
      <c r="R84" s="74"/>
      <c r="S84" s="86"/>
      <c r="T84" s="86"/>
      <c r="U84" s="74"/>
      <c r="V84" s="86"/>
      <c r="W84" s="86"/>
      <c r="X84" s="74" t="s">
        <v>3</v>
      </c>
      <c r="Y84" s="86"/>
      <c r="Z84" s="86"/>
      <c r="AA84" s="74"/>
      <c r="AB84" s="86"/>
      <c r="AC84" s="86"/>
      <c r="AD84" s="74"/>
      <c r="AE84" s="86"/>
      <c r="AF84" s="86"/>
      <c r="AG84" s="74"/>
      <c r="AH84" s="86"/>
      <c r="AI84" s="86"/>
      <c r="AJ84" s="74"/>
      <c r="AK84" s="86"/>
      <c r="AL84" s="86"/>
      <c r="AM84" s="74"/>
      <c r="AN84" s="86"/>
      <c r="AO84" s="86"/>
      <c r="AP84" s="74"/>
      <c r="AQ84" s="86"/>
      <c r="AR84" s="86"/>
    </row>
    <row r="85" spans="2:44" ht="58.5" customHeight="1" x14ac:dyDescent="0.2">
      <c r="B85" s="99" t="s">
        <v>13</v>
      </c>
      <c r="C85" s="93" t="s">
        <v>152</v>
      </c>
      <c r="D85" s="94" t="s">
        <v>153</v>
      </c>
      <c r="E85" s="95" t="s">
        <v>521</v>
      </c>
      <c r="F85" s="96" t="s">
        <v>22</v>
      </c>
      <c r="G85" s="100" t="s">
        <v>18</v>
      </c>
      <c r="H85" s="97">
        <f t="shared" si="1"/>
        <v>0</v>
      </c>
      <c r="I85" s="74" t="s">
        <v>3</v>
      </c>
      <c r="J85" s="86"/>
      <c r="K85" s="86"/>
      <c r="L85" s="74" t="s">
        <v>3</v>
      </c>
      <c r="M85" s="86"/>
      <c r="N85" s="86"/>
      <c r="O85" s="74" t="s">
        <v>3</v>
      </c>
      <c r="P85" s="86"/>
      <c r="Q85" s="86"/>
      <c r="R85" s="74" t="s">
        <v>3</v>
      </c>
      <c r="S85" s="86"/>
      <c r="T85" s="86"/>
      <c r="U85" s="74" t="s">
        <v>3</v>
      </c>
      <c r="V85" s="86"/>
      <c r="W85" s="86"/>
      <c r="X85" s="74" t="s">
        <v>3</v>
      </c>
      <c r="Y85" s="86"/>
      <c r="Z85" s="86"/>
      <c r="AA85" s="74" t="s">
        <v>3</v>
      </c>
      <c r="AB85" s="86"/>
      <c r="AC85" s="86"/>
      <c r="AD85" s="74" t="s">
        <v>3</v>
      </c>
      <c r="AE85" s="86"/>
      <c r="AF85" s="86"/>
      <c r="AG85" s="74" t="s">
        <v>3</v>
      </c>
      <c r="AH85" s="86"/>
      <c r="AI85" s="86"/>
      <c r="AJ85" s="74" t="s">
        <v>3</v>
      </c>
      <c r="AK85" s="86"/>
      <c r="AL85" s="86"/>
      <c r="AM85" s="74" t="s">
        <v>3</v>
      </c>
      <c r="AN85" s="86"/>
      <c r="AO85" s="86"/>
      <c r="AP85" s="74" t="s">
        <v>3</v>
      </c>
      <c r="AQ85" s="86"/>
      <c r="AR85" s="86"/>
    </row>
    <row r="86" spans="2:44" ht="47.25" customHeight="1" x14ac:dyDescent="0.2">
      <c r="B86" s="99" t="s">
        <v>13</v>
      </c>
      <c r="C86" s="93" t="s">
        <v>154</v>
      </c>
      <c r="D86" s="94" t="s">
        <v>155</v>
      </c>
      <c r="E86" s="95" t="s">
        <v>31</v>
      </c>
      <c r="F86" s="96" t="s">
        <v>23</v>
      </c>
      <c r="G86" s="100" t="s">
        <v>18</v>
      </c>
      <c r="H86" s="97">
        <f t="shared" si="1"/>
        <v>0</v>
      </c>
      <c r="I86" s="74" t="s">
        <v>5</v>
      </c>
      <c r="J86" s="86"/>
      <c r="K86" s="86"/>
      <c r="L86" s="74" t="s">
        <v>5</v>
      </c>
      <c r="M86" s="86"/>
      <c r="N86" s="86"/>
      <c r="O86" s="74" t="s">
        <v>5</v>
      </c>
      <c r="P86" s="86"/>
      <c r="Q86" s="86"/>
      <c r="R86" s="74" t="s">
        <v>5</v>
      </c>
      <c r="S86" s="86"/>
      <c r="T86" s="86"/>
      <c r="U86" s="74" t="s">
        <v>5</v>
      </c>
      <c r="V86" s="86"/>
      <c r="W86" s="86"/>
      <c r="X86" s="74" t="s">
        <v>5</v>
      </c>
      <c r="Y86" s="86"/>
      <c r="Z86" s="86"/>
      <c r="AA86" s="74" t="s">
        <v>5</v>
      </c>
      <c r="AB86" s="86"/>
      <c r="AC86" s="86"/>
      <c r="AD86" s="74" t="s">
        <v>5</v>
      </c>
      <c r="AE86" s="86"/>
      <c r="AF86" s="86"/>
      <c r="AG86" s="74" t="s">
        <v>5</v>
      </c>
      <c r="AH86" s="86"/>
      <c r="AI86" s="86"/>
      <c r="AJ86" s="74" t="s">
        <v>5</v>
      </c>
      <c r="AK86" s="86"/>
      <c r="AL86" s="86"/>
      <c r="AM86" s="74" t="s">
        <v>5</v>
      </c>
      <c r="AN86" s="86"/>
      <c r="AO86" s="86"/>
      <c r="AP86" s="74" t="s">
        <v>5</v>
      </c>
      <c r="AQ86" s="86"/>
      <c r="AR86" s="86"/>
    </row>
    <row r="87" spans="2:44" ht="47.25" customHeight="1" x14ac:dyDescent="0.2">
      <c r="B87" s="99" t="s">
        <v>13</v>
      </c>
      <c r="C87" s="93" t="s">
        <v>154</v>
      </c>
      <c r="D87" s="94" t="s">
        <v>156</v>
      </c>
      <c r="E87" s="95" t="s">
        <v>27</v>
      </c>
      <c r="F87" s="96" t="s">
        <v>23</v>
      </c>
      <c r="G87" s="100" t="s">
        <v>18</v>
      </c>
      <c r="H87" s="97">
        <f t="shared" si="1"/>
        <v>0</v>
      </c>
      <c r="I87" s="74" t="s">
        <v>5</v>
      </c>
      <c r="J87" s="86"/>
      <c r="K87" s="86"/>
      <c r="L87" s="74" t="s">
        <v>5</v>
      </c>
      <c r="M87" s="86"/>
      <c r="N87" s="86"/>
      <c r="O87" s="74" t="s">
        <v>5</v>
      </c>
      <c r="P87" s="86"/>
      <c r="Q87" s="86"/>
      <c r="R87" s="74" t="s">
        <v>5</v>
      </c>
      <c r="S87" s="86"/>
      <c r="T87" s="86"/>
      <c r="U87" s="74" t="s">
        <v>5</v>
      </c>
      <c r="V87" s="86"/>
      <c r="W87" s="86"/>
      <c r="X87" s="74" t="s">
        <v>5</v>
      </c>
      <c r="Y87" s="86"/>
      <c r="Z87" s="86"/>
      <c r="AA87" s="74" t="s">
        <v>5</v>
      </c>
      <c r="AB87" s="86"/>
      <c r="AC87" s="86"/>
      <c r="AD87" s="74" t="s">
        <v>5</v>
      </c>
      <c r="AE87" s="86"/>
      <c r="AF87" s="86"/>
      <c r="AG87" s="74" t="s">
        <v>5</v>
      </c>
      <c r="AH87" s="86"/>
      <c r="AI87" s="86"/>
      <c r="AJ87" s="74" t="s">
        <v>5</v>
      </c>
      <c r="AK87" s="86"/>
      <c r="AL87" s="86"/>
      <c r="AM87" s="74" t="s">
        <v>5</v>
      </c>
      <c r="AN87" s="86"/>
      <c r="AO87" s="86"/>
      <c r="AP87" s="74" t="s">
        <v>5</v>
      </c>
      <c r="AQ87" s="86"/>
      <c r="AR87" s="86"/>
    </row>
    <row r="88" spans="2:44" ht="54.75" customHeight="1" x14ac:dyDescent="0.2">
      <c r="B88" s="99" t="s">
        <v>13</v>
      </c>
      <c r="C88" s="93" t="s">
        <v>154</v>
      </c>
      <c r="D88" s="94" t="s">
        <v>157</v>
      </c>
      <c r="E88" s="95" t="s">
        <v>27</v>
      </c>
      <c r="F88" s="96" t="s">
        <v>23</v>
      </c>
      <c r="G88" s="100" t="s">
        <v>18</v>
      </c>
      <c r="H88" s="97">
        <f t="shared" si="1"/>
        <v>0</v>
      </c>
      <c r="I88" s="74"/>
      <c r="J88" s="86"/>
      <c r="K88" s="86"/>
      <c r="L88" s="74" t="s">
        <v>2</v>
      </c>
      <c r="M88" s="86"/>
      <c r="N88" s="86"/>
      <c r="O88" s="74"/>
      <c r="P88" s="86"/>
      <c r="Q88" s="86"/>
      <c r="R88" s="74"/>
      <c r="S88" s="86"/>
      <c r="T88" s="86"/>
      <c r="U88" s="74"/>
      <c r="V88" s="86"/>
      <c r="W88" s="86"/>
      <c r="X88" s="74"/>
      <c r="Y88" s="86"/>
      <c r="Z88" s="86"/>
      <c r="AA88" s="74" t="s">
        <v>2</v>
      </c>
      <c r="AB88" s="86"/>
      <c r="AC88" s="86"/>
      <c r="AD88" s="74"/>
      <c r="AE88" s="86"/>
      <c r="AF88" s="86"/>
      <c r="AG88" s="74"/>
      <c r="AH88" s="86"/>
      <c r="AI88" s="86"/>
      <c r="AJ88" s="74"/>
      <c r="AK88" s="86"/>
      <c r="AL88" s="86"/>
      <c r="AM88" s="74"/>
      <c r="AN88" s="86"/>
      <c r="AO88" s="86"/>
      <c r="AP88" s="74"/>
      <c r="AQ88" s="86"/>
      <c r="AR88" s="86"/>
    </row>
    <row r="89" spans="2:44" ht="49.5" customHeight="1" x14ac:dyDescent="0.2">
      <c r="B89" s="99" t="s">
        <v>13</v>
      </c>
      <c r="C89" s="93" t="s">
        <v>158</v>
      </c>
      <c r="D89" s="94" t="s">
        <v>159</v>
      </c>
      <c r="E89" s="95" t="s">
        <v>29</v>
      </c>
      <c r="F89" s="96" t="s">
        <v>23</v>
      </c>
      <c r="G89" s="100" t="s">
        <v>18</v>
      </c>
      <c r="H89" s="97">
        <f t="shared" si="1"/>
        <v>0</v>
      </c>
      <c r="I89" s="74" t="s">
        <v>2</v>
      </c>
      <c r="J89" s="86"/>
      <c r="K89" s="86"/>
      <c r="L89" s="74" t="s">
        <v>2</v>
      </c>
      <c r="M89" s="86"/>
      <c r="N89" s="86"/>
      <c r="O89" s="74" t="s">
        <v>2</v>
      </c>
      <c r="P89" s="86"/>
      <c r="Q89" s="86"/>
      <c r="R89" s="74" t="s">
        <v>2</v>
      </c>
      <c r="S89" s="86"/>
      <c r="T89" s="86"/>
      <c r="U89" s="74" t="s">
        <v>2</v>
      </c>
      <c r="V89" s="86"/>
      <c r="W89" s="86"/>
      <c r="X89" s="74" t="s">
        <v>2</v>
      </c>
      <c r="Y89" s="86"/>
      <c r="Z89" s="86"/>
      <c r="AA89" s="74" t="s">
        <v>2</v>
      </c>
      <c r="AB89" s="86"/>
      <c r="AC89" s="86"/>
      <c r="AD89" s="74" t="s">
        <v>2</v>
      </c>
      <c r="AE89" s="86"/>
      <c r="AF89" s="86"/>
      <c r="AG89" s="74" t="s">
        <v>2</v>
      </c>
      <c r="AH89" s="86"/>
      <c r="AI89" s="86"/>
      <c r="AJ89" s="74" t="s">
        <v>2</v>
      </c>
      <c r="AK89" s="86"/>
      <c r="AL89" s="86"/>
      <c r="AM89" s="74" t="s">
        <v>2</v>
      </c>
      <c r="AN89" s="86"/>
      <c r="AO89" s="86"/>
      <c r="AP89" s="74" t="s">
        <v>2</v>
      </c>
      <c r="AQ89" s="86"/>
      <c r="AR89" s="86"/>
    </row>
    <row r="90" spans="2:44" ht="66" customHeight="1" x14ac:dyDescent="0.2">
      <c r="B90" s="99" t="s">
        <v>13</v>
      </c>
      <c r="C90" s="93" t="s">
        <v>158</v>
      </c>
      <c r="D90" s="94" t="s">
        <v>458</v>
      </c>
      <c r="E90" s="95" t="s">
        <v>27</v>
      </c>
      <c r="F90" s="96" t="s">
        <v>22</v>
      </c>
      <c r="G90" s="100" t="s">
        <v>19</v>
      </c>
      <c r="H90" s="97">
        <f t="shared" si="1"/>
        <v>0</v>
      </c>
      <c r="I90" s="74"/>
      <c r="J90" s="86"/>
      <c r="K90" s="86"/>
      <c r="L90" s="74" t="s">
        <v>3</v>
      </c>
      <c r="M90" s="86"/>
      <c r="N90" s="86"/>
      <c r="O90" s="74" t="s">
        <v>3</v>
      </c>
      <c r="P90" s="86"/>
      <c r="Q90" s="86"/>
      <c r="R90" s="74"/>
      <c r="S90" s="86"/>
      <c r="T90" s="86"/>
      <c r="U90" s="74"/>
      <c r="V90" s="86"/>
      <c r="W90" s="86"/>
      <c r="X90" s="74"/>
      <c r="Y90" s="86"/>
      <c r="Z90" s="86"/>
      <c r="AA90" s="74"/>
      <c r="AB90" s="86"/>
      <c r="AC90" s="86"/>
      <c r="AD90" s="74"/>
      <c r="AE90" s="86"/>
      <c r="AF90" s="86"/>
      <c r="AG90" s="74"/>
      <c r="AH90" s="86"/>
      <c r="AI90" s="86"/>
      <c r="AJ90" s="74"/>
      <c r="AK90" s="86"/>
      <c r="AL90" s="86"/>
      <c r="AM90" s="74"/>
      <c r="AN90" s="86"/>
      <c r="AO90" s="86"/>
      <c r="AP90" s="74"/>
      <c r="AQ90" s="86"/>
      <c r="AR90" s="86"/>
    </row>
    <row r="91" spans="2:44" ht="47.1" customHeight="1" x14ac:dyDescent="0.2">
      <c r="B91" s="99" t="s">
        <v>13</v>
      </c>
      <c r="C91" s="93" t="s">
        <v>158</v>
      </c>
      <c r="D91" s="94" t="s">
        <v>161</v>
      </c>
      <c r="E91" s="95" t="s">
        <v>31</v>
      </c>
      <c r="F91" s="96" t="s">
        <v>22</v>
      </c>
      <c r="G91" s="100" t="s">
        <v>19</v>
      </c>
      <c r="H91" s="97">
        <f t="shared" si="1"/>
        <v>0</v>
      </c>
      <c r="I91" s="74"/>
      <c r="J91" s="86"/>
      <c r="K91" s="86"/>
      <c r="L91" s="74"/>
      <c r="M91" s="86"/>
      <c r="N91" s="86"/>
      <c r="O91" s="74"/>
      <c r="P91" s="86"/>
      <c r="Q91" s="86"/>
      <c r="R91" s="74"/>
      <c r="S91" s="86"/>
      <c r="T91" s="86"/>
      <c r="U91" s="74" t="s">
        <v>3</v>
      </c>
      <c r="V91" s="86"/>
      <c r="W91" s="86"/>
      <c r="X91" s="74"/>
      <c r="Y91" s="86"/>
      <c r="Z91" s="86"/>
      <c r="AA91" s="74"/>
      <c r="AB91" s="86"/>
      <c r="AC91" s="86"/>
      <c r="AD91" s="74"/>
      <c r="AE91" s="86"/>
      <c r="AF91" s="86"/>
      <c r="AG91" s="74"/>
      <c r="AH91" s="86"/>
      <c r="AI91" s="86"/>
      <c r="AJ91" s="74"/>
      <c r="AK91" s="86"/>
      <c r="AL91" s="86"/>
      <c r="AM91" s="74"/>
      <c r="AN91" s="86"/>
      <c r="AO91" s="86"/>
      <c r="AP91" s="74"/>
      <c r="AQ91" s="86"/>
      <c r="AR91" s="86"/>
    </row>
    <row r="92" spans="2:44" ht="53.25" customHeight="1" x14ac:dyDescent="0.2">
      <c r="B92" s="99" t="s">
        <v>13</v>
      </c>
      <c r="C92" s="93" t="s">
        <v>162</v>
      </c>
      <c r="D92" s="94" t="s">
        <v>163</v>
      </c>
      <c r="E92" s="95" t="s">
        <v>29</v>
      </c>
      <c r="F92" s="96" t="s">
        <v>23</v>
      </c>
      <c r="G92" s="100" t="s">
        <v>18</v>
      </c>
      <c r="H92" s="97">
        <f t="shared" si="1"/>
        <v>0</v>
      </c>
      <c r="I92" s="74" t="s">
        <v>2</v>
      </c>
      <c r="J92" s="86"/>
      <c r="K92" s="86"/>
      <c r="L92" s="74" t="s">
        <v>2</v>
      </c>
      <c r="M92" s="86"/>
      <c r="N92" s="86"/>
      <c r="O92" s="74" t="s">
        <v>2</v>
      </c>
      <c r="P92" s="86"/>
      <c r="Q92" s="86"/>
      <c r="R92" s="74" t="s">
        <v>2</v>
      </c>
      <c r="S92" s="86"/>
      <c r="T92" s="86"/>
      <c r="U92" s="74" t="s">
        <v>2</v>
      </c>
      <c r="V92" s="86"/>
      <c r="W92" s="86"/>
      <c r="X92" s="74" t="s">
        <v>2</v>
      </c>
      <c r="Y92" s="86"/>
      <c r="Z92" s="86"/>
      <c r="AA92" s="74" t="s">
        <v>2</v>
      </c>
      <c r="AB92" s="86"/>
      <c r="AC92" s="86"/>
      <c r="AD92" s="74" t="s">
        <v>2</v>
      </c>
      <c r="AE92" s="86"/>
      <c r="AF92" s="86"/>
      <c r="AG92" s="74" t="s">
        <v>2</v>
      </c>
      <c r="AH92" s="86"/>
      <c r="AI92" s="86"/>
      <c r="AJ92" s="74" t="s">
        <v>2</v>
      </c>
      <c r="AK92" s="86"/>
      <c r="AL92" s="86"/>
      <c r="AM92" s="74" t="s">
        <v>2</v>
      </c>
      <c r="AN92" s="86"/>
      <c r="AO92" s="86"/>
      <c r="AP92" s="74" t="s">
        <v>2</v>
      </c>
      <c r="AQ92" s="86"/>
      <c r="AR92" s="86"/>
    </row>
    <row r="93" spans="2:44" ht="57" customHeight="1" x14ac:dyDescent="0.2">
      <c r="B93" s="99" t="s">
        <v>13</v>
      </c>
      <c r="C93" s="93" t="s">
        <v>162</v>
      </c>
      <c r="D93" s="94" t="s">
        <v>164</v>
      </c>
      <c r="E93" s="95" t="s">
        <v>29</v>
      </c>
      <c r="F93" s="96" t="s">
        <v>23</v>
      </c>
      <c r="G93" s="100" t="s">
        <v>18</v>
      </c>
      <c r="H93" s="97">
        <f t="shared" si="1"/>
        <v>0</v>
      </c>
      <c r="I93" s="74" t="s">
        <v>2</v>
      </c>
      <c r="J93" s="86"/>
      <c r="K93" s="86"/>
      <c r="L93" s="74"/>
      <c r="M93" s="86"/>
      <c r="N93" s="86"/>
      <c r="O93" s="74" t="s">
        <v>2</v>
      </c>
      <c r="P93" s="86"/>
      <c r="Q93" s="86"/>
      <c r="R93" s="74"/>
      <c r="S93" s="86"/>
      <c r="T93" s="86"/>
      <c r="U93" s="74" t="s">
        <v>2</v>
      </c>
      <c r="V93" s="86"/>
      <c r="W93" s="86"/>
      <c r="X93" s="74"/>
      <c r="Y93" s="86"/>
      <c r="Z93" s="86"/>
      <c r="AA93" s="74" t="s">
        <v>2</v>
      </c>
      <c r="AB93" s="86"/>
      <c r="AC93" s="86"/>
      <c r="AD93" s="74"/>
      <c r="AE93" s="86"/>
      <c r="AF93" s="86"/>
      <c r="AG93" s="74" t="s">
        <v>2</v>
      </c>
      <c r="AH93" s="86"/>
      <c r="AI93" s="86"/>
      <c r="AJ93" s="74"/>
      <c r="AK93" s="86"/>
      <c r="AL93" s="86"/>
      <c r="AM93" s="74" t="s">
        <v>2</v>
      </c>
      <c r="AN93" s="86"/>
      <c r="AO93" s="86"/>
      <c r="AP93" s="74"/>
      <c r="AQ93" s="86"/>
      <c r="AR93" s="86"/>
    </row>
    <row r="94" spans="2:44" ht="61.5" customHeight="1" x14ac:dyDescent="0.2">
      <c r="B94" s="99" t="s">
        <v>13</v>
      </c>
      <c r="C94" s="93" t="s">
        <v>162</v>
      </c>
      <c r="D94" s="94" t="s">
        <v>459</v>
      </c>
      <c r="E94" s="95" t="s">
        <v>27</v>
      </c>
      <c r="F94" s="96" t="s">
        <v>23</v>
      </c>
      <c r="G94" s="100" t="s">
        <v>19</v>
      </c>
      <c r="H94" s="97">
        <f t="shared" si="1"/>
        <v>0</v>
      </c>
      <c r="I94" s="74"/>
      <c r="J94" s="86"/>
      <c r="K94" s="86"/>
      <c r="L94" s="74"/>
      <c r="M94" s="86"/>
      <c r="N94" s="86"/>
      <c r="O94" s="74"/>
      <c r="P94" s="86"/>
      <c r="Q94" s="86"/>
      <c r="R94" s="74"/>
      <c r="S94" s="86"/>
      <c r="T94" s="86"/>
      <c r="U94" s="74" t="s">
        <v>2</v>
      </c>
      <c r="V94" s="86"/>
      <c r="W94" s="86"/>
      <c r="X94" s="74"/>
      <c r="Y94" s="86"/>
      <c r="Z94" s="86"/>
      <c r="AA94" s="74"/>
      <c r="AB94" s="86"/>
      <c r="AC94" s="86"/>
      <c r="AD94" s="74"/>
      <c r="AE94" s="86"/>
      <c r="AF94" s="86"/>
      <c r="AG94" s="74"/>
      <c r="AH94" s="86"/>
      <c r="AI94" s="86"/>
      <c r="AJ94" s="74" t="s">
        <v>2</v>
      </c>
      <c r="AK94" s="86"/>
      <c r="AL94" s="86"/>
      <c r="AM94" s="74"/>
      <c r="AN94" s="86"/>
      <c r="AO94" s="86"/>
      <c r="AP94" s="74"/>
      <c r="AQ94" s="86"/>
      <c r="AR94" s="86"/>
    </row>
    <row r="95" spans="2:44" ht="59.25" customHeight="1" x14ac:dyDescent="0.2">
      <c r="B95" s="99" t="s">
        <v>13</v>
      </c>
      <c r="C95" s="93" t="s">
        <v>162</v>
      </c>
      <c r="D95" s="94" t="s">
        <v>166</v>
      </c>
      <c r="E95" s="95" t="s">
        <v>27</v>
      </c>
      <c r="F95" s="96" t="s">
        <v>23</v>
      </c>
      <c r="G95" s="100" t="s">
        <v>18</v>
      </c>
      <c r="H95" s="97">
        <f t="shared" si="1"/>
        <v>0</v>
      </c>
      <c r="I95" s="74"/>
      <c r="J95" s="86"/>
      <c r="K95" s="86"/>
      <c r="L95" s="74" t="s">
        <v>2</v>
      </c>
      <c r="M95" s="86"/>
      <c r="N95" s="86"/>
      <c r="O95" s="74"/>
      <c r="P95" s="86"/>
      <c r="Q95" s="86"/>
      <c r="R95" s="74" t="s">
        <v>2</v>
      </c>
      <c r="S95" s="86"/>
      <c r="T95" s="86"/>
      <c r="U95" s="74"/>
      <c r="V95" s="86"/>
      <c r="W95" s="86"/>
      <c r="X95" s="74" t="s">
        <v>2</v>
      </c>
      <c r="Y95" s="86"/>
      <c r="Z95" s="86"/>
      <c r="AA95" s="74"/>
      <c r="AB95" s="86"/>
      <c r="AC95" s="86"/>
      <c r="AD95" s="74" t="s">
        <v>2</v>
      </c>
      <c r="AE95" s="86"/>
      <c r="AF95" s="86"/>
      <c r="AG95" s="74"/>
      <c r="AH95" s="86"/>
      <c r="AI95" s="86"/>
      <c r="AJ95" s="74" t="s">
        <v>2</v>
      </c>
      <c r="AK95" s="86"/>
      <c r="AL95" s="86"/>
      <c r="AM95" s="74"/>
      <c r="AN95" s="86"/>
      <c r="AO95" s="86"/>
      <c r="AP95" s="74"/>
      <c r="AQ95" s="86"/>
      <c r="AR95" s="86"/>
    </row>
    <row r="96" spans="2:44" ht="57.75" customHeight="1" x14ac:dyDescent="0.2">
      <c r="B96" s="99" t="s">
        <v>13</v>
      </c>
      <c r="C96" s="93" t="s">
        <v>167</v>
      </c>
      <c r="D96" s="94" t="s">
        <v>460</v>
      </c>
      <c r="E96" s="95" t="s">
        <v>501</v>
      </c>
      <c r="F96" s="96" t="s">
        <v>23</v>
      </c>
      <c r="G96" s="100" t="s">
        <v>18</v>
      </c>
      <c r="H96" s="97">
        <f t="shared" si="1"/>
        <v>0</v>
      </c>
      <c r="I96" s="74"/>
      <c r="J96" s="86"/>
      <c r="K96" s="86"/>
      <c r="L96" s="74" t="s">
        <v>2</v>
      </c>
      <c r="M96" s="86"/>
      <c r="N96" s="86"/>
      <c r="O96" s="74" t="s">
        <v>2</v>
      </c>
      <c r="P96" s="86"/>
      <c r="Q96" s="86"/>
      <c r="R96" s="74"/>
      <c r="S96" s="86"/>
      <c r="T96" s="86"/>
      <c r="U96" s="74"/>
      <c r="V96" s="86"/>
      <c r="W96" s="86"/>
      <c r="X96" s="74"/>
      <c r="Y96" s="86"/>
      <c r="Z96" s="86"/>
      <c r="AA96" s="74"/>
      <c r="AB96" s="86"/>
      <c r="AC96" s="86"/>
      <c r="AD96" s="74"/>
      <c r="AE96" s="86"/>
      <c r="AF96" s="86"/>
      <c r="AG96" s="74"/>
      <c r="AH96" s="86"/>
      <c r="AI96" s="86"/>
      <c r="AJ96" s="74"/>
      <c r="AK96" s="86"/>
      <c r="AL96" s="86"/>
      <c r="AM96" s="74"/>
      <c r="AN96" s="86"/>
      <c r="AO96" s="86"/>
      <c r="AP96" s="74"/>
      <c r="AQ96" s="86"/>
      <c r="AR96" s="86"/>
    </row>
    <row r="97" spans="2:44" ht="57.95" customHeight="1" x14ac:dyDescent="0.2">
      <c r="B97" s="99" t="s">
        <v>13</v>
      </c>
      <c r="C97" s="93" t="s">
        <v>167</v>
      </c>
      <c r="D97" s="94" t="s">
        <v>461</v>
      </c>
      <c r="E97" s="95" t="s">
        <v>501</v>
      </c>
      <c r="F97" s="96" t="s">
        <v>23</v>
      </c>
      <c r="G97" s="100" t="s">
        <v>18</v>
      </c>
      <c r="H97" s="97">
        <f t="shared" si="1"/>
        <v>0</v>
      </c>
      <c r="I97" s="74"/>
      <c r="J97" s="86"/>
      <c r="K97" s="86"/>
      <c r="L97" s="74"/>
      <c r="M97" s="86"/>
      <c r="N97" s="86"/>
      <c r="O97" s="74"/>
      <c r="P97" s="86"/>
      <c r="Q97" s="86"/>
      <c r="R97" s="74" t="s">
        <v>2</v>
      </c>
      <c r="S97" s="86"/>
      <c r="T97" s="86"/>
      <c r="U97" s="74" t="s">
        <v>2</v>
      </c>
      <c r="V97" s="86"/>
      <c r="W97" s="86"/>
      <c r="X97" s="74"/>
      <c r="Y97" s="86"/>
      <c r="Z97" s="86"/>
      <c r="AA97" s="74"/>
      <c r="AB97" s="86"/>
      <c r="AC97" s="86"/>
      <c r="AD97" s="74"/>
      <c r="AE97" s="86"/>
      <c r="AF97" s="86"/>
      <c r="AG97" s="74"/>
      <c r="AH97" s="86"/>
      <c r="AI97" s="86"/>
      <c r="AJ97" s="74"/>
      <c r="AK97" s="86"/>
      <c r="AL97" s="86"/>
      <c r="AM97" s="74"/>
      <c r="AN97" s="86"/>
      <c r="AO97" s="86"/>
      <c r="AP97" s="74"/>
      <c r="AQ97" s="86"/>
      <c r="AR97" s="86"/>
    </row>
    <row r="98" spans="2:44" ht="56.1" customHeight="1" x14ac:dyDescent="0.2">
      <c r="B98" s="99" t="s">
        <v>13</v>
      </c>
      <c r="C98" s="93" t="s">
        <v>167</v>
      </c>
      <c r="D98" s="94" t="s">
        <v>168</v>
      </c>
      <c r="E98" s="95" t="s">
        <v>501</v>
      </c>
      <c r="F98" s="96" t="s">
        <v>23</v>
      </c>
      <c r="G98" s="100" t="s">
        <v>19</v>
      </c>
      <c r="H98" s="97">
        <f t="shared" si="1"/>
        <v>0</v>
      </c>
      <c r="I98" s="74"/>
      <c r="J98" s="86"/>
      <c r="K98" s="86"/>
      <c r="L98" s="74"/>
      <c r="M98" s="86"/>
      <c r="N98" s="86"/>
      <c r="O98" s="74"/>
      <c r="P98" s="86"/>
      <c r="Q98" s="86"/>
      <c r="R98" s="74"/>
      <c r="S98" s="86"/>
      <c r="T98" s="86"/>
      <c r="U98" s="74"/>
      <c r="V98" s="86"/>
      <c r="W98" s="86"/>
      <c r="X98" s="74" t="s">
        <v>2</v>
      </c>
      <c r="Y98" s="86"/>
      <c r="Z98" s="86"/>
      <c r="AA98" s="74"/>
      <c r="AB98" s="86"/>
      <c r="AC98" s="86"/>
      <c r="AD98" s="74"/>
      <c r="AE98" s="86"/>
      <c r="AF98" s="86"/>
      <c r="AG98" s="74"/>
      <c r="AH98" s="86"/>
      <c r="AI98" s="86"/>
      <c r="AJ98" s="74"/>
      <c r="AK98" s="86"/>
      <c r="AL98" s="86"/>
      <c r="AM98" s="74"/>
      <c r="AN98" s="86"/>
      <c r="AO98" s="86"/>
      <c r="AP98" s="74"/>
      <c r="AQ98" s="86"/>
      <c r="AR98" s="86"/>
    </row>
    <row r="99" spans="2:44" ht="56.1" customHeight="1" x14ac:dyDescent="0.2">
      <c r="B99" s="99" t="s">
        <v>13</v>
      </c>
      <c r="C99" s="93" t="s">
        <v>167</v>
      </c>
      <c r="D99" s="94" t="s">
        <v>169</v>
      </c>
      <c r="E99" s="95" t="s">
        <v>170</v>
      </c>
      <c r="F99" s="96" t="s">
        <v>23</v>
      </c>
      <c r="G99" s="100" t="s">
        <v>18</v>
      </c>
      <c r="H99" s="97">
        <f t="shared" si="1"/>
        <v>0</v>
      </c>
      <c r="I99" s="74"/>
      <c r="J99" s="86"/>
      <c r="K99" s="86"/>
      <c r="L99" s="74" t="s">
        <v>2</v>
      </c>
      <c r="M99" s="86"/>
      <c r="N99" s="86"/>
      <c r="O99" s="74" t="s">
        <v>2</v>
      </c>
      <c r="P99" s="86"/>
      <c r="Q99" s="86"/>
      <c r="R99" s="74" t="s">
        <v>2</v>
      </c>
      <c r="S99" s="86"/>
      <c r="T99" s="86"/>
      <c r="U99" s="74" t="s">
        <v>2</v>
      </c>
      <c r="V99" s="86"/>
      <c r="W99" s="86"/>
      <c r="X99" s="74" t="s">
        <v>2</v>
      </c>
      <c r="Y99" s="86"/>
      <c r="Z99" s="86"/>
      <c r="AA99" s="74" t="s">
        <v>2</v>
      </c>
      <c r="AB99" s="86"/>
      <c r="AC99" s="86"/>
      <c r="AD99" s="74" t="s">
        <v>2</v>
      </c>
      <c r="AE99" s="86"/>
      <c r="AF99" s="86"/>
      <c r="AG99" s="74" t="s">
        <v>2</v>
      </c>
      <c r="AH99" s="86"/>
      <c r="AI99" s="86"/>
      <c r="AJ99" s="74" t="s">
        <v>2</v>
      </c>
      <c r="AK99" s="86"/>
      <c r="AL99" s="86"/>
      <c r="AM99" s="74" t="s">
        <v>2</v>
      </c>
      <c r="AN99" s="86"/>
      <c r="AO99" s="86"/>
      <c r="AP99" s="74"/>
      <c r="AQ99" s="86"/>
      <c r="AR99" s="86"/>
    </row>
    <row r="100" spans="2:44" ht="69.75" customHeight="1" x14ac:dyDescent="0.2">
      <c r="B100" s="99" t="s">
        <v>13</v>
      </c>
      <c r="C100" s="93" t="s">
        <v>171</v>
      </c>
      <c r="D100" s="94" t="s">
        <v>526</v>
      </c>
      <c r="E100" s="95" t="s">
        <v>33</v>
      </c>
      <c r="F100" s="96" t="s">
        <v>22</v>
      </c>
      <c r="G100" s="100" t="s">
        <v>19</v>
      </c>
      <c r="H100" s="97">
        <f t="shared" si="1"/>
        <v>0</v>
      </c>
      <c r="I100" s="74"/>
      <c r="J100" s="86"/>
      <c r="K100" s="86"/>
      <c r="L100" s="74"/>
      <c r="M100" s="86"/>
      <c r="N100" s="86"/>
      <c r="O100" s="74" t="s">
        <v>3</v>
      </c>
      <c r="P100" s="86"/>
      <c r="Q100" s="86"/>
      <c r="R100" s="74"/>
      <c r="S100" s="86"/>
      <c r="T100" s="86"/>
      <c r="U100" s="74"/>
      <c r="V100" s="86"/>
      <c r="W100" s="86"/>
      <c r="X100" s="74"/>
      <c r="Y100" s="86"/>
      <c r="Z100" s="86"/>
      <c r="AA100" s="74"/>
      <c r="AB100" s="86"/>
      <c r="AC100" s="86"/>
      <c r="AD100" s="74"/>
      <c r="AE100" s="86"/>
      <c r="AF100" s="86"/>
      <c r="AG100" s="74"/>
      <c r="AH100" s="86"/>
      <c r="AI100" s="86"/>
      <c r="AJ100" s="74"/>
      <c r="AK100" s="86"/>
      <c r="AL100" s="86"/>
      <c r="AM100" s="74"/>
      <c r="AN100" s="86"/>
      <c r="AO100" s="86"/>
      <c r="AP100" s="74"/>
      <c r="AQ100" s="86"/>
      <c r="AR100" s="86"/>
    </row>
    <row r="101" spans="2:44" ht="48.75" customHeight="1" x14ac:dyDescent="0.2">
      <c r="B101" s="99" t="s">
        <v>13</v>
      </c>
      <c r="C101" s="93" t="s">
        <v>171</v>
      </c>
      <c r="D101" s="94" t="s">
        <v>174</v>
      </c>
      <c r="E101" s="95" t="s">
        <v>27</v>
      </c>
      <c r="F101" s="96" t="s">
        <v>22</v>
      </c>
      <c r="G101" s="100" t="s">
        <v>19</v>
      </c>
      <c r="H101" s="97">
        <f t="shared" si="1"/>
        <v>0</v>
      </c>
      <c r="I101" s="74"/>
      <c r="J101" s="86"/>
      <c r="K101" s="86"/>
      <c r="L101" s="74"/>
      <c r="M101" s="86"/>
      <c r="N101" s="86"/>
      <c r="O101" s="74"/>
      <c r="P101" s="86"/>
      <c r="Q101" s="86"/>
      <c r="R101" s="86"/>
      <c r="S101" s="86"/>
      <c r="T101" s="86"/>
      <c r="U101" s="74"/>
      <c r="V101" s="86"/>
      <c r="W101" s="86"/>
      <c r="X101" s="74"/>
      <c r="Y101" s="86"/>
      <c r="Z101" s="86"/>
      <c r="AA101" s="74" t="s">
        <v>3</v>
      </c>
      <c r="AB101" s="86"/>
      <c r="AC101" s="86"/>
      <c r="AD101" s="74"/>
      <c r="AE101" s="86"/>
      <c r="AF101" s="86"/>
      <c r="AG101" s="74"/>
      <c r="AH101" s="86"/>
      <c r="AI101" s="86"/>
      <c r="AJ101" s="74"/>
      <c r="AK101" s="86"/>
      <c r="AL101" s="86"/>
      <c r="AM101" s="74"/>
      <c r="AN101" s="86"/>
      <c r="AO101" s="86"/>
      <c r="AP101" s="74"/>
      <c r="AQ101" s="86"/>
      <c r="AR101" s="86"/>
    </row>
    <row r="102" spans="2:44" ht="48.95" customHeight="1" x14ac:dyDescent="0.2">
      <c r="B102" s="99" t="s">
        <v>13</v>
      </c>
      <c r="C102" s="93" t="s">
        <v>171</v>
      </c>
      <c r="D102" s="94" t="s">
        <v>527</v>
      </c>
      <c r="E102" s="95" t="s">
        <v>33</v>
      </c>
      <c r="F102" s="96" t="s">
        <v>22</v>
      </c>
      <c r="G102" s="100" t="s">
        <v>19</v>
      </c>
      <c r="H102" s="97">
        <f t="shared" si="1"/>
        <v>0</v>
      </c>
      <c r="I102" s="74"/>
      <c r="J102" s="86"/>
      <c r="K102" s="86"/>
      <c r="L102" s="74"/>
      <c r="M102" s="86"/>
      <c r="N102" s="86"/>
      <c r="O102" s="74"/>
      <c r="P102" s="86"/>
      <c r="Q102" s="86"/>
      <c r="R102" s="74"/>
      <c r="S102" s="86"/>
      <c r="T102" s="86"/>
      <c r="U102" s="74"/>
      <c r="V102" s="86"/>
      <c r="W102" s="86"/>
      <c r="X102" s="74"/>
      <c r="Y102" s="86"/>
      <c r="Z102" s="86"/>
      <c r="AA102" s="74"/>
      <c r="AB102" s="86"/>
      <c r="AC102" s="86"/>
      <c r="AD102" s="74" t="s">
        <v>3</v>
      </c>
      <c r="AE102" s="86"/>
      <c r="AF102" s="86"/>
      <c r="AG102" s="74"/>
      <c r="AH102" s="86"/>
      <c r="AI102" s="86"/>
      <c r="AJ102" s="74"/>
      <c r="AK102" s="86"/>
      <c r="AL102" s="86"/>
      <c r="AM102" s="74"/>
      <c r="AN102" s="86"/>
      <c r="AO102" s="86"/>
      <c r="AP102" s="74"/>
      <c r="AQ102" s="86"/>
      <c r="AR102" s="86"/>
    </row>
    <row r="103" spans="2:44" ht="48.75" customHeight="1" x14ac:dyDescent="0.2">
      <c r="B103" s="99" t="s">
        <v>13</v>
      </c>
      <c r="C103" s="93" t="s">
        <v>171</v>
      </c>
      <c r="D103" s="94" t="s">
        <v>462</v>
      </c>
      <c r="E103" s="95" t="s">
        <v>27</v>
      </c>
      <c r="F103" s="96" t="s">
        <v>23</v>
      </c>
      <c r="G103" s="100" t="s">
        <v>19</v>
      </c>
      <c r="H103" s="97">
        <f t="shared" si="1"/>
        <v>0</v>
      </c>
      <c r="I103" s="74"/>
      <c r="J103" s="86"/>
      <c r="K103" s="86"/>
      <c r="L103" s="74" t="s">
        <v>2</v>
      </c>
      <c r="M103" s="86"/>
      <c r="N103" s="86"/>
      <c r="O103" s="74"/>
      <c r="P103" s="86"/>
      <c r="Q103" s="86"/>
      <c r="R103" s="74" t="s">
        <v>2</v>
      </c>
      <c r="S103" s="86"/>
      <c r="T103" s="86"/>
      <c r="U103" s="74"/>
      <c r="V103" s="86"/>
      <c r="W103" s="86"/>
      <c r="X103" s="74" t="s">
        <v>2</v>
      </c>
      <c r="Y103" s="86"/>
      <c r="Z103" s="86"/>
      <c r="AA103" s="74"/>
      <c r="AB103" s="86"/>
      <c r="AC103" s="86"/>
      <c r="AD103" s="74" t="s">
        <v>2</v>
      </c>
      <c r="AE103" s="86"/>
      <c r="AF103" s="86"/>
      <c r="AG103" s="74"/>
      <c r="AH103" s="86"/>
      <c r="AI103" s="86"/>
      <c r="AJ103" s="74" t="s">
        <v>2</v>
      </c>
      <c r="AK103" s="86"/>
      <c r="AL103" s="86"/>
      <c r="AM103" s="74"/>
      <c r="AN103" s="86"/>
      <c r="AO103" s="86"/>
      <c r="AP103" s="74"/>
      <c r="AQ103" s="86"/>
      <c r="AR103" s="86"/>
    </row>
    <row r="104" spans="2:44" ht="49.5" customHeight="1" x14ac:dyDescent="0.2">
      <c r="B104" s="99" t="s">
        <v>13</v>
      </c>
      <c r="C104" s="93" t="s">
        <v>171</v>
      </c>
      <c r="D104" s="94" t="s">
        <v>177</v>
      </c>
      <c r="E104" s="95" t="s">
        <v>27</v>
      </c>
      <c r="F104" s="96" t="s">
        <v>22</v>
      </c>
      <c r="G104" s="100" t="s">
        <v>19</v>
      </c>
      <c r="H104" s="97">
        <f t="shared" si="1"/>
        <v>0</v>
      </c>
      <c r="I104" s="74"/>
      <c r="J104" s="86"/>
      <c r="K104" s="86"/>
      <c r="L104" s="74"/>
      <c r="M104" s="86"/>
      <c r="N104" s="86"/>
      <c r="O104" s="74"/>
      <c r="P104" s="86"/>
      <c r="Q104" s="86"/>
      <c r="R104" s="74"/>
      <c r="S104" s="86"/>
      <c r="T104" s="86"/>
      <c r="U104" s="74"/>
      <c r="V104" s="86"/>
      <c r="W104" s="86"/>
      <c r="X104" s="74"/>
      <c r="Y104" s="86"/>
      <c r="Z104" s="86"/>
      <c r="AA104" s="74" t="s">
        <v>3</v>
      </c>
      <c r="AB104" s="86"/>
      <c r="AC104" s="86"/>
      <c r="AD104" s="74"/>
      <c r="AE104" s="86"/>
      <c r="AF104" s="86"/>
      <c r="AG104" s="74"/>
      <c r="AH104" s="86"/>
      <c r="AI104" s="86"/>
      <c r="AJ104" s="74"/>
      <c r="AK104" s="86"/>
      <c r="AL104" s="86"/>
      <c r="AM104" s="74"/>
      <c r="AN104" s="86"/>
      <c r="AO104" s="86"/>
      <c r="AP104" s="74"/>
      <c r="AQ104" s="86"/>
      <c r="AR104" s="86"/>
    </row>
    <row r="105" spans="2:44" ht="49.5" customHeight="1" x14ac:dyDescent="0.2">
      <c r="B105" s="99" t="s">
        <v>13</v>
      </c>
      <c r="C105" s="93" t="s">
        <v>171</v>
      </c>
      <c r="D105" s="94" t="s">
        <v>463</v>
      </c>
      <c r="E105" s="95" t="s">
        <v>27</v>
      </c>
      <c r="F105" s="96" t="s">
        <v>22</v>
      </c>
      <c r="G105" s="100" t="s">
        <v>18</v>
      </c>
      <c r="H105" s="97">
        <f t="shared" si="1"/>
        <v>0</v>
      </c>
      <c r="I105" s="74"/>
      <c r="J105" s="86"/>
      <c r="K105" s="86"/>
      <c r="L105" s="74"/>
      <c r="M105" s="86"/>
      <c r="N105" s="86"/>
      <c r="O105" s="74"/>
      <c r="P105" s="86"/>
      <c r="Q105" s="86"/>
      <c r="R105" s="74"/>
      <c r="S105" s="86"/>
      <c r="T105" s="86"/>
      <c r="U105" s="74"/>
      <c r="V105" s="86"/>
      <c r="W105" s="86"/>
      <c r="X105" s="74"/>
      <c r="Y105" s="86"/>
      <c r="Z105" s="86"/>
      <c r="AA105" s="74" t="s">
        <v>3</v>
      </c>
      <c r="AB105" s="86"/>
      <c r="AC105" s="86"/>
      <c r="AD105" s="74"/>
      <c r="AE105" s="86"/>
      <c r="AF105" s="86"/>
      <c r="AG105" s="74"/>
      <c r="AH105" s="86"/>
      <c r="AI105" s="86"/>
      <c r="AJ105" s="74"/>
      <c r="AK105" s="86"/>
      <c r="AL105" s="86"/>
      <c r="AM105" s="74"/>
      <c r="AN105" s="86"/>
      <c r="AO105" s="86"/>
      <c r="AP105" s="74"/>
      <c r="AQ105" s="86"/>
      <c r="AR105" s="86"/>
    </row>
    <row r="106" spans="2:44" ht="49.5" customHeight="1" x14ac:dyDescent="0.2">
      <c r="B106" s="99" t="s">
        <v>13</v>
      </c>
      <c r="C106" s="93" t="s">
        <v>178</v>
      </c>
      <c r="D106" s="94" t="s">
        <v>528</v>
      </c>
      <c r="E106" s="95" t="s">
        <v>26</v>
      </c>
      <c r="F106" s="96" t="s">
        <v>23</v>
      </c>
      <c r="G106" s="100" t="s">
        <v>18</v>
      </c>
      <c r="H106" s="97">
        <f t="shared" si="1"/>
        <v>0</v>
      </c>
      <c r="I106" s="74"/>
      <c r="J106" s="86"/>
      <c r="K106" s="86"/>
      <c r="L106" s="74" t="s">
        <v>2</v>
      </c>
      <c r="M106" s="86"/>
      <c r="N106" s="86"/>
      <c r="O106" s="74"/>
      <c r="P106" s="86"/>
      <c r="Q106" s="86"/>
      <c r="R106" s="74"/>
      <c r="S106" s="86"/>
      <c r="T106" s="86"/>
      <c r="U106" s="74"/>
      <c r="V106" s="86"/>
      <c r="W106" s="86"/>
      <c r="X106" s="74"/>
      <c r="Y106" s="86"/>
      <c r="Z106" s="86"/>
      <c r="AA106" s="74"/>
      <c r="AB106" s="86"/>
      <c r="AC106" s="86"/>
      <c r="AD106" s="74"/>
      <c r="AE106" s="86"/>
      <c r="AF106" s="86"/>
      <c r="AG106" s="74" t="s">
        <v>2</v>
      </c>
      <c r="AH106" s="86"/>
      <c r="AI106" s="86"/>
      <c r="AJ106" s="74"/>
      <c r="AK106" s="86"/>
      <c r="AL106" s="86"/>
      <c r="AM106" s="74"/>
      <c r="AN106" s="86"/>
      <c r="AO106" s="86"/>
      <c r="AP106" s="74"/>
      <c r="AQ106" s="86"/>
      <c r="AR106" s="86"/>
    </row>
    <row r="107" spans="2:44" ht="49.5" customHeight="1" x14ac:dyDescent="0.2">
      <c r="B107" s="99" t="s">
        <v>13</v>
      </c>
      <c r="C107" s="93" t="s">
        <v>178</v>
      </c>
      <c r="D107" s="94" t="s">
        <v>179</v>
      </c>
      <c r="E107" s="95" t="s">
        <v>27</v>
      </c>
      <c r="F107" s="96" t="s">
        <v>22</v>
      </c>
      <c r="G107" s="100" t="s">
        <v>18</v>
      </c>
      <c r="H107" s="97">
        <f t="shared" si="1"/>
        <v>0</v>
      </c>
      <c r="I107" s="74"/>
      <c r="J107" s="86"/>
      <c r="K107" s="86"/>
      <c r="L107" s="74"/>
      <c r="M107" s="86"/>
      <c r="N107" s="86"/>
      <c r="O107" s="74"/>
      <c r="P107" s="86"/>
      <c r="Q107" s="86"/>
      <c r="R107" s="74"/>
      <c r="S107" s="86"/>
      <c r="T107" s="86"/>
      <c r="U107" s="74"/>
      <c r="V107" s="86"/>
      <c r="W107" s="86"/>
      <c r="X107" s="74"/>
      <c r="Y107" s="86"/>
      <c r="Z107" s="86"/>
      <c r="AA107" s="74"/>
      <c r="AB107" s="86"/>
      <c r="AC107" s="86"/>
      <c r="AD107" s="74"/>
      <c r="AE107" s="86"/>
      <c r="AF107" s="86"/>
      <c r="AG107" s="74"/>
      <c r="AH107" s="86"/>
      <c r="AI107" s="86"/>
      <c r="AJ107" s="74" t="s">
        <v>3</v>
      </c>
      <c r="AK107" s="86"/>
      <c r="AL107" s="86"/>
      <c r="AM107" s="74"/>
      <c r="AN107" s="86"/>
      <c r="AO107" s="86"/>
      <c r="AP107" s="74"/>
      <c r="AQ107" s="86"/>
      <c r="AR107" s="86"/>
    </row>
    <row r="108" spans="2:44" ht="49.5" customHeight="1" x14ac:dyDescent="0.2">
      <c r="B108" s="99" t="s">
        <v>13</v>
      </c>
      <c r="C108" s="93" t="s">
        <v>178</v>
      </c>
      <c r="D108" s="94" t="s">
        <v>180</v>
      </c>
      <c r="E108" s="95" t="s">
        <v>27</v>
      </c>
      <c r="F108" s="96" t="s">
        <v>22</v>
      </c>
      <c r="G108" s="100" t="s">
        <v>18</v>
      </c>
      <c r="H108" s="97">
        <f t="shared" si="1"/>
        <v>0</v>
      </c>
      <c r="I108" s="74"/>
      <c r="J108" s="86"/>
      <c r="K108" s="86"/>
      <c r="L108" s="74"/>
      <c r="M108" s="86"/>
      <c r="N108" s="86"/>
      <c r="O108" s="74"/>
      <c r="P108" s="86"/>
      <c r="Q108" s="86"/>
      <c r="R108" s="74" t="s">
        <v>3</v>
      </c>
      <c r="S108" s="86"/>
      <c r="T108" s="86"/>
      <c r="U108" s="74"/>
      <c r="V108" s="86"/>
      <c r="W108" s="86"/>
      <c r="X108" s="74"/>
      <c r="Y108" s="86"/>
      <c r="Z108" s="86"/>
      <c r="AA108" s="74"/>
      <c r="AB108" s="86"/>
      <c r="AC108" s="86"/>
      <c r="AD108" s="74"/>
      <c r="AE108" s="86"/>
      <c r="AF108" s="86"/>
      <c r="AG108" s="74"/>
      <c r="AH108" s="86"/>
      <c r="AI108" s="86"/>
      <c r="AJ108" s="74"/>
      <c r="AK108" s="86"/>
      <c r="AL108" s="86"/>
      <c r="AM108" s="74"/>
      <c r="AN108" s="86"/>
      <c r="AO108" s="86"/>
      <c r="AP108" s="74"/>
      <c r="AQ108" s="86"/>
      <c r="AR108" s="86"/>
    </row>
    <row r="109" spans="2:44" ht="47.25" customHeight="1" x14ac:dyDescent="0.2">
      <c r="B109" s="99" t="s">
        <v>13</v>
      </c>
      <c r="C109" s="93" t="s">
        <v>178</v>
      </c>
      <c r="D109" s="94" t="s">
        <v>181</v>
      </c>
      <c r="E109" s="95" t="s">
        <v>27</v>
      </c>
      <c r="F109" s="96" t="s">
        <v>23</v>
      </c>
      <c r="G109" s="100" t="s">
        <v>19</v>
      </c>
      <c r="H109" s="97">
        <f t="shared" si="1"/>
        <v>0</v>
      </c>
      <c r="I109" s="74"/>
      <c r="J109" s="86"/>
      <c r="K109" s="86"/>
      <c r="L109" s="74"/>
      <c r="M109" s="86"/>
      <c r="N109" s="86"/>
      <c r="O109" s="74"/>
      <c r="P109" s="86"/>
      <c r="Q109" s="86"/>
      <c r="R109" s="74"/>
      <c r="S109" s="86"/>
      <c r="T109" s="86"/>
      <c r="U109" s="74" t="s">
        <v>2</v>
      </c>
      <c r="V109" s="86"/>
      <c r="W109" s="86"/>
      <c r="X109" s="74"/>
      <c r="Y109" s="86"/>
      <c r="Z109" s="86"/>
      <c r="AA109" s="74"/>
      <c r="AB109" s="86"/>
      <c r="AC109" s="86"/>
      <c r="AD109" s="74"/>
      <c r="AE109" s="86"/>
      <c r="AF109" s="86"/>
      <c r="AG109" s="74"/>
      <c r="AH109" s="86"/>
      <c r="AI109" s="86"/>
      <c r="AJ109" s="74"/>
      <c r="AK109" s="86"/>
      <c r="AL109" s="86"/>
      <c r="AM109" s="74" t="s">
        <v>2</v>
      </c>
      <c r="AN109" s="86"/>
      <c r="AO109" s="86"/>
      <c r="AP109" s="74"/>
      <c r="AQ109" s="86"/>
      <c r="AR109" s="86"/>
    </row>
    <row r="110" spans="2:44" ht="51" customHeight="1" x14ac:dyDescent="0.2">
      <c r="B110" s="99" t="s">
        <v>13</v>
      </c>
      <c r="C110" s="93" t="s">
        <v>178</v>
      </c>
      <c r="D110" s="94" t="s">
        <v>182</v>
      </c>
      <c r="E110" s="95" t="s">
        <v>27</v>
      </c>
      <c r="F110" s="96" t="s">
        <v>23</v>
      </c>
      <c r="G110" s="100" t="s">
        <v>18</v>
      </c>
      <c r="H110" s="97">
        <f t="shared" si="1"/>
        <v>0</v>
      </c>
      <c r="I110" s="74" t="s">
        <v>5</v>
      </c>
      <c r="J110" s="86"/>
      <c r="K110" s="86"/>
      <c r="L110" s="74" t="s">
        <v>5</v>
      </c>
      <c r="M110" s="86"/>
      <c r="N110" s="86"/>
      <c r="O110" s="74" t="s">
        <v>5</v>
      </c>
      <c r="P110" s="86"/>
      <c r="Q110" s="86"/>
      <c r="R110" s="74" t="s">
        <v>5</v>
      </c>
      <c r="S110" s="86"/>
      <c r="T110" s="86"/>
      <c r="U110" s="74" t="s">
        <v>5</v>
      </c>
      <c r="V110" s="86"/>
      <c r="W110" s="86"/>
      <c r="X110" s="74" t="s">
        <v>5</v>
      </c>
      <c r="Y110" s="86"/>
      <c r="Z110" s="86"/>
      <c r="AA110" s="74" t="s">
        <v>5</v>
      </c>
      <c r="AB110" s="86"/>
      <c r="AC110" s="86"/>
      <c r="AD110" s="74" t="s">
        <v>5</v>
      </c>
      <c r="AE110" s="86"/>
      <c r="AF110" s="86"/>
      <c r="AG110" s="74" t="s">
        <v>5</v>
      </c>
      <c r="AH110" s="86"/>
      <c r="AI110" s="86"/>
      <c r="AJ110" s="74" t="s">
        <v>5</v>
      </c>
      <c r="AK110" s="86"/>
      <c r="AL110" s="86"/>
      <c r="AM110" s="74" t="s">
        <v>5</v>
      </c>
      <c r="AN110" s="86"/>
      <c r="AO110" s="86"/>
      <c r="AP110" s="74" t="s">
        <v>5</v>
      </c>
      <c r="AQ110" s="86"/>
      <c r="AR110" s="86"/>
    </row>
    <row r="111" spans="2:44" ht="57.75" customHeight="1" x14ac:dyDescent="0.2">
      <c r="B111" s="99" t="s">
        <v>11</v>
      </c>
      <c r="C111" s="93" t="s">
        <v>184</v>
      </c>
      <c r="D111" s="94" t="s">
        <v>185</v>
      </c>
      <c r="E111" s="95" t="s">
        <v>28</v>
      </c>
      <c r="F111" s="96" t="s">
        <v>22</v>
      </c>
      <c r="G111" s="100" t="s">
        <v>18</v>
      </c>
      <c r="H111" s="97">
        <f t="shared" si="1"/>
        <v>0</v>
      </c>
      <c r="I111" s="74" t="s">
        <v>5</v>
      </c>
      <c r="J111" s="86"/>
      <c r="K111" s="86"/>
      <c r="L111" s="74" t="s">
        <v>5</v>
      </c>
      <c r="M111" s="86"/>
      <c r="N111" s="86"/>
      <c r="O111" s="74" t="s">
        <v>5</v>
      </c>
      <c r="P111" s="86"/>
      <c r="Q111" s="86"/>
      <c r="R111" s="74" t="s">
        <v>5</v>
      </c>
      <c r="S111" s="86"/>
      <c r="T111" s="86"/>
      <c r="U111" s="74" t="s">
        <v>5</v>
      </c>
      <c r="V111" s="86"/>
      <c r="W111" s="86"/>
      <c r="X111" s="74" t="s">
        <v>5</v>
      </c>
      <c r="Y111" s="86"/>
      <c r="Z111" s="86"/>
      <c r="AA111" s="74" t="s">
        <v>5</v>
      </c>
      <c r="AB111" s="86"/>
      <c r="AC111" s="86"/>
      <c r="AD111" s="74" t="s">
        <v>3</v>
      </c>
      <c r="AE111" s="86"/>
      <c r="AF111" s="86"/>
      <c r="AG111" s="74" t="s">
        <v>3</v>
      </c>
      <c r="AH111" s="86"/>
      <c r="AI111" s="86"/>
      <c r="AJ111" s="74" t="s">
        <v>3</v>
      </c>
      <c r="AK111" s="86"/>
      <c r="AL111" s="86"/>
      <c r="AM111" s="74" t="s">
        <v>3</v>
      </c>
      <c r="AN111" s="86"/>
      <c r="AO111" s="86"/>
      <c r="AP111" s="74" t="s">
        <v>3</v>
      </c>
      <c r="AQ111" s="86"/>
      <c r="AR111" s="86"/>
    </row>
    <row r="112" spans="2:44" ht="55.5" customHeight="1" x14ac:dyDescent="0.2">
      <c r="B112" s="99" t="s">
        <v>11</v>
      </c>
      <c r="C112" s="93" t="s">
        <v>184</v>
      </c>
      <c r="D112" s="94" t="s">
        <v>186</v>
      </c>
      <c r="E112" s="95" t="s">
        <v>26</v>
      </c>
      <c r="F112" s="96" t="s">
        <v>23</v>
      </c>
      <c r="G112" s="100" t="s">
        <v>18</v>
      </c>
      <c r="H112" s="97">
        <f t="shared" si="1"/>
        <v>0</v>
      </c>
      <c r="I112" s="74" t="s">
        <v>5</v>
      </c>
      <c r="J112" s="86"/>
      <c r="K112" s="86"/>
      <c r="L112" s="74" t="s">
        <v>5</v>
      </c>
      <c r="M112" s="86"/>
      <c r="N112" s="86"/>
      <c r="O112" s="74" t="s">
        <v>5</v>
      </c>
      <c r="P112" s="86"/>
      <c r="Q112" s="86"/>
      <c r="R112" s="74" t="s">
        <v>5</v>
      </c>
      <c r="S112" s="86"/>
      <c r="T112" s="86"/>
      <c r="U112" s="74" t="s">
        <v>5</v>
      </c>
      <c r="V112" s="86"/>
      <c r="W112" s="86"/>
      <c r="X112" s="74" t="s">
        <v>5</v>
      </c>
      <c r="Y112" s="86"/>
      <c r="Z112" s="86"/>
      <c r="AA112" s="74" t="s">
        <v>5</v>
      </c>
      <c r="AB112" s="86"/>
      <c r="AC112" s="86"/>
      <c r="AD112" s="74" t="s">
        <v>5</v>
      </c>
      <c r="AE112" s="86"/>
      <c r="AF112" s="86"/>
      <c r="AG112" s="74" t="s">
        <v>5</v>
      </c>
      <c r="AH112" s="86"/>
      <c r="AI112" s="86"/>
      <c r="AJ112" s="74" t="s">
        <v>5</v>
      </c>
      <c r="AK112" s="86"/>
      <c r="AL112" s="86"/>
      <c r="AM112" s="74" t="s">
        <v>5</v>
      </c>
      <c r="AN112" s="86"/>
      <c r="AO112" s="86"/>
      <c r="AP112" s="74" t="s">
        <v>5</v>
      </c>
      <c r="AQ112" s="86"/>
      <c r="AR112" s="86"/>
    </row>
    <row r="113" spans="2:44" ht="71.099999999999994" customHeight="1" x14ac:dyDescent="0.2">
      <c r="B113" s="99" t="s">
        <v>11</v>
      </c>
      <c r="C113" s="93" t="s">
        <v>184</v>
      </c>
      <c r="D113" s="94" t="s">
        <v>187</v>
      </c>
      <c r="E113" s="95" t="s">
        <v>29</v>
      </c>
      <c r="F113" s="96" t="s">
        <v>23</v>
      </c>
      <c r="G113" s="100" t="s">
        <v>18</v>
      </c>
      <c r="H113" s="97">
        <f t="shared" si="1"/>
        <v>0</v>
      </c>
      <c r="I113" s="74" t="s">
        <v>5</v>
      </c>
      <c r="J113" s="86"/>
      <c r="K113" s="86"/>
      <c r="L113" s="74" t="s">
        <v>5</v>
      </c>
      <c r="M113" s="86"/>
      <c r="N113" s="86"/>
      <c r="O113" s="74" t="s">
        <v>5</v>
      </c>
      <c r="P113" s="86"/>
      <c r="Q113" s="86"/>
      <c r="R113" s="74" t="s">
        <v>5</v>
      </c>
      <c r="S113" s="86"/>
      <c r="T113" s="86"/>
      <c r="U113" s="74" t="s">
        <v>5</v>
      </c>
      <c r="V113" s="86"/>
      <c r="W113" s="86"/>
      <c r="X113" s="74" t="s">
        <v>5</v>
      </c>
      <c r="Y113" s="86"/>
      <c r="Z113" s="86"/>
      <c r="AA113" s="74" t="s">
        <v>5</v>
      </c>
      <c r="AB113" s="86"/>
      <c r="AC113" s="86"/>
      <c r="AD113" s="74" t="s">
        <v>5</v>
      </c>
      <c r="AE113" s="86"/>
      <c r="AF113" s="86"/>
      <c r="AG113" s="74" t="s">
        <v>5</v>
      </c>
      <c r="AH113" s="86"/>
      <c r="AI113" s="86"/>
      <c r="AJ113" s="74" t="s">
        <v>5</v>
      </c>
      <c r="AK113" s="86"/>
      <c r="AL113" s="86"/>
      <c r="AM113" s="74" t="s">
        <v>5</v>
      </c>
      <c r="AN113" s="86"/>
      <c r="AO113" s="86"/>
      <c r="AP113" s="74" t="s">
        <v>5</v>
      </c>
      <c r="AQ113" s="86"/>
      <c r="AR113" s="86"/>
    </row>
    <row r="114" spans="2:44" ht="71.099999999999994" customHeight="1" x14ac:dyDescent="0.2">
      <c r="B114" s="99" t="s">
        <v>11</v>
      </c>
      <c r="C114" s="93" t="s">
        <v>184</v>
      </c>
      <c r="D114" s="94" t="s">
        <v>188</v>
      </c>
      <c r="E114" s="95" t="s">
        <v>28</v>
      </c>
      <c r="F114" s="96" t="s">
        <v>23</v>
      </c>
      <c r="G114" s="100" t="s">
        <v>18</v>
      </c>
      <c r="H114" s="97">
        <f t="shared" si="1"/>
        <v>0</v>
      </c>
      <c r="I114" s="74" t="s">
        <v>5</v>
      </c>
      <c r="J114" s="86"/>
      <c r="K114" s="86"/>
      <c r="L114" s="74" t="s">
        <v>5</v>
      </c>
      <c r="M114" s="86"/>
      <c r="N114" s="86"/>
      <c r="O114" s="74" t="s">
        <v>5</v>
      </c>
      <c r="P114" s="86"/>
      <c r="Q114" s="86"/>
      <c r="R114" s="74" t="s">
        <v>5</v>
      </c>
      <c r="S114" s="86"/>
      <c r="T114" s="86"/>
      <c r="U114" s="74" t="s">
        <v>5</v>
      </c>
      <c r="V114" s="86"/>
      <c r="W114" s="86"/>
      <c r="X114" s="74" t="s">
        <v>5</v>
      </c>
      <c r="Y114" s="86"/>
      <c r="Z114" s="86"/>
      <c r="AA114" s="74" t="s">
        <v>5</v>
      </c>
      <c r="AB114" s="86"/>
      <c r="AC114" s="86"/>
      <c r="AD114" s="74" t="s">
        <v>5</v>
      </c>
      <c r="AE114" s="86"/>
      <c r="AF114" s="86"/>
      <c r="AG114" s="74" t="s">
        <v>5</v>
      </c>
      <c r="AH114" s="86"/>
      <c r="AI114" s="86"/>
      <c r="AJ114" s="74" t="s">
        <v>5</v>
      </c>
      <c r="AK114" s="86"/>
      <c r="AL114" s="86"/>
      <c r="AM114" s="74" t="s">
        <v>5</v>
      </c>
      <c r="AN114" s="86"/>
      <c r="AO114" s="86"/>
      <c r="AP114" s="74" t="s">
        <v>5</v>
      </c>
      <c r="AQ114" s="86"/>
      <c r="AR114" s="86"/>
    </row>
    <row r="115" spans="2:44" ht="71.099999999999994" customHeight="1" x14ac:dyDescent="0.2">
      <c r="B115" s="99" t="s">
        <v>11</v>
      </c>
      <c r="C115" s="93" t="s">
        <v>184</v>
      </c>
      <c r="D115" s="94" t="s">
        <v>189</v>
      </c>
      <c r="E115" s="95" t="s">
        <v>32</v>
      </c>
      <c r="F115" s="96" t="s">
        <v>23</v>
      </c>
      <c r="G115" s="100" t="s">
        <v>18</v>
      </c>
      <c r="H115" s="97">
        <f t="shared" si="1"/>
        <v>0</v>
      </c>
      <c r="I115" s="74" t="s">
        <v>2</v>
      </c>
      <c r="J115" s="86"/>
      <c r="K115" s="86"/>
      <c r="L115" s="74"/>
      <c r="M115" s="86"/>
      <c r="N115" s="86"/>
      <c r="O115" s="74"/>
      <c r="P115" s="86"/>
      <c r="Q115" s="86"/>
      <c r="R115" s="74"/>
      <c r="S115" s="86"/>
      <c r="T115" s="86"/>
      <c r="U115" s="74"/>
      <c r="V115" s="86"/>
      <c r="W115" s="86"/>
      <c r="X115" s="74"/>
      <c r="Y115" s="86"/>
      <c r="Z115" s="86"/>
      <c r="AA115" s="74"/>
      <c r="AB115" s="86"/>
      <c r="AC115" s="86"/>
      <c r="AD115" s="74"/>
      <c r="AE115" s="86"/>
      <c r="AF115" s="86"/>
      <c r="AG115" s="74"/>
      <c r="AH115" s="86"/>
      <c r="AI115" s="86"/>
      <c r="AJ115" s="74"/>
      <c r="AK115" s="86"/>
      <c r="AL115" s="86"/>
      <c r="AM115" s="74"/>
      <c r="AN115" s="86"/>
      <c r="AO115" s="86"/>
      <c r="AP115" s="74" t="s">
        <v>2</v>
      </c>
      <c r="AQ115" s="86"/>
      <c r="AR115" s="86"/>
    </row>
    <row r="116" spans="2:44" ht="71.099999999999994" customHeight="1" x14ac:dyDescent="0.2">
      <c r="B116" s="99" t="s">
        <v>11</v>
      </c>
      <c r="C116" s="93" t="s">
        <v>184</v>
      </c>
      <c r="D116" s="94" t="s">
        <v>190</v>
      </c>
      <c r="E116" s="95" t="s">
        <v>35</v>
      </c>
      <c r="F116" s="96" t="s">
        <v>23</v>
      </c>
      <c r="G116" s="100" t="s">
        <v>18</v>
      </c>
      <c r="H116" s="97">
        <f t="shared" si="1"/>
        <v>0</v>
      </c>
      <c r="I116" s="74" t="s">
        <v>5</v>
      </c>
      <c r="J116" s="86"/>
      <c r="K116" s="86"/>
      <c r="L116" s="74" t="s">
        <v>5</v>
      </c>
      <c r="M116" s="86"/>
      <c r="N116" s="86"/>
      <c r="O116" s="74" t="s">
        <v>5</v>
      </c>
      <c r="P116" s="86"/>
      <c r="Q116" s="86"/>
      <c r="R116" s="74" t="s">
        <v>5</v>
      </c>
      <c r="S116" s="86"/>
      <c r="T116" s="86"/>
      <c r="U116" s="74" t="s">
        <v>5</v>
      </c>
      <c r="V116" s="86"/>
      <c r="W116" s="86"/>
      <c r="X116" s="74" t="s">
        <v>5</v>
      </c>
      <c r="Y116" s="74"/>
      <c r="Z116" s="86"/>
      <c r="AA116" s="74" t="s">
        <v>5</v>
      </c>
      <c r="AB116" s="86"/>
      <c r="AC116" s="86"/>
      <c r="AD116" s="74" t="s">
        <v>5</v>
      </c>
      <c r="AE116" s="86"/>
      <c r="AF116" s="86"/>
      <c r="AG116" s="74" t="s">
        <v>5</v>
      </c>
      <c r="AH116" s="86"/>
      <c r="AI116" s="86"/>
      <c r="AJ116" s="74" t="s">
        <v>5</v>
      </c>
      <c r="AK116" s="86"/>
      <c r="AL116" s="86"/>
      <c r="AM116" s="74" t="s">
        <v>5</v>
      </c>
      <c r="AN116" s="86"/>
      <c r="AO116" s="86"/>
      <c r="AP116" s="74" t="s">
        <v>5</v>
      </c>
      <c r="AQ116" s="86"/>
      <c r="AR116" s="86"/>
    </row>
    <row r="117" spans="2:44" ht="71.099999999999994" customHeight="1" x14ac:dyDescent="0.2">
      <c r="B117" s="99" t="s">
        <v>11</v>
      </c>
      <c r="C117" s="93" t="s">
        <v>184</v>
      </c>
      <c r="D117" s="94" t="s">
        <v>191</v>
      </c>
      <c r="E117" s="95" t="s">
        <v>28</v>
      </c>
      <c r="F117" s="96" t="s">
        <v>23</v>
      </c>
      <c r="G117" s="100" t="s">
        <v>18</v>
      </c>
      <c r="H117" s="97">
        <f t="shared" si="1"/>
        <v>0</v>
      </c>
      <c r="I117" s="74" t="s">
        <v>5</v>
      </c>
      <c r="J117" s="86"/>
      <c r="K117" s="86"/>
      <c r="L117" s="74" t="s">
        <v>5</v>
      </c>
      <c r="M117" s="86"/>
      <c r="N117" s="86"/>
      <c r="O117" s="74" t="s">
        <v>5</v>
      </c>
      <c r="P117" s="86"/>
      <c r="Q117" s="86"/>
      <c r="R117" s="74" t="s">
        <v>5</v>
      </c>
      <c r="S117" s="86"/>
      <c r="T117" s="86"/>
      <c r="U117" s="74" t="s">
        <v>5</v>
      </c>
      <c r="V117" s="86"/>
      <c r="W117" s="86"/>
      <c r="X117" s="74" t="s">
        <v>5</v>
      </c>
      <c r="Y117" s="86"/>
      <c r="Z117" s="86"/>
      <c r="AA117" s="74" t="s">
        <v>5</v>
      </c>
      <c r="AB117" s="86"/>
      <c r="AC117" s="86"/>
      <c r="AD117" s="74" t="s">
        <v>5</v>
      </c>
      <c r="AE117" s="86"/>
      <c r="AF117" s="86"/>
      <c r="AG117" s="74" t="s">
        <v>5</v>
      </c>
      <c r="AH117" s="86"/>
      <c r="AI117" s="86"/>
      <c r="AJ117" s="74" t="s">
        <v>5</v>
      </c>
      <c r="AK117" s="86"/>
      <c r="AL117" s="86"/>
      <c r="AM117" s="74" t="s">
        <v>5</v>
      </c>
      <c r="AN117" s="86"/>
      <c r="AO117" s="86"/>
      <c r="AP117" s="74" t="s">
        <v>5</v>
      </c>
      <c r="AQ117" s="86"/>
      <c r="AR117" s="86"/>
    </row>
    <row r="118" spans="2:44" ht="71.099999999999994" customHeight="1" x14ac:dyDescent="0.2">
      <c r="B118" s="99" t="s">
        <v>11</v>
      </c>
      <c r="C118" s="93" t="s">
        <v>184</v>
      </c>
      <c r="D118" s="94" t="s">
        <v>484</v>
      </c>
      <c r="E118" s="95" t="s">
        <v>30</v>
      </c>
      <c r="F118" s="96" t="s">
        <v>23</v>
      </c>
      <c r="G118" s="100" t="s">
        <v>18</v>
      </c>
      <c r="H118" s="97">
        <f t="shared" si="1"/>
        <v>0</v>
      </c>
      <c r="I118" s="74" t="s">
        <v>2</v>
      </c>
      <c r="J118" s="86"/>
      <c r="K118" s="86"/>
      <c r="L118" s="74"/>
      <c r="M118" s="86"/>
      <c r="N118" s="86"/>
      <c r="O118" s="74"/>
      <c r="P118" s="86"/>
      <c r="Q118" s="86"/>
      <c r="R118" s="74"/>
      <c r="S118" s="86"/>
      <c r="T118" s="86"/>
      <c r="U118" s="74"/>
      <c r="V118" s="86"/>
      <c r="W118" s="86"/>
      <c r="X118" s="74"/>
      <c r="Y118" s="86"/>
      <c r="Z118" s="86"/>
      <c r="AA118" s="74"/>
      <c r="AB118" s="86"/>
      <c r="AC118" s="86"/>
      <c r="AD118" s="74"/>
      <c r="AE118" s="86"/>
      <c r="AF118" s="86"/>
      <c r="AG118" s="74"/>
      <c r="AH118" s="86"/>
      <c r="AI118" s="86"/>
      <c r="AJ118" s="74"/>
      <c r="AK118" s="86"/>
      <c r="AL118" s="86"/>
      <c r="AM118" s="74"/>
      <c r="AN118" s="86"/>
      <c r="AO118" s="86"/>
      <c r="AP118" s="74"/>
      <c r="AQ118" s="86"/>
      <c r="AR118" s="86"/>
    </row>
    <row r="119" spans="2:44" ht="71.099999999999994" customHeight="1" x14ac:dyDescent="0.2">
      <c r="B119" s="99" t="s">
        <v>11</v>
      </c>
      <c r="C119" s="93" t="s">
        <v>184</v>
      </c>
      <c r="D119" s="94" t="s">
        <v>483</v>
      </c>
      <c r="E119" s="95" t="s">
        <v>30</v>
      </c>
      <c r="F119" s="96" t="s">
        <v>23</v>
      </c>
      <c r="G119" s="100" t="s">
        <v>18</v>
      </c>
      <c r="H119" s="97">
        <f t="shared" si="1"/>
        <v>0</v>
      </c>
      <c r="I119" s="74" t="s">
        <v>2</v>
      </c>
      <c r="J119" s="86"/>
      <c r="K119" s="86"/>
      <c r="L119" s="74" t="s">
        <v>2</v>
      </c>
      <c r="M119" s="86"/>
      <c r="N119" s="86"/>
      <c r="O119" s="74" t="s">
        <v>2</v>
      </c>
      <c r="P119" s="86"/>
      <c r="Q119" s="86"/>
      <c r="R119" s="74" t="s">
        <v>2</v>
      </c>
      <c r="S119" s="86"/>
      <c r="T119" s="86"/>
      <c r="U119" s="74" t="s">
        <v>2</v>
      </c>
      <c r="V119" s="86"/>
      <c r="W119" s="86"/>
      <c r="X119" s="74" t="s">
        <v>2</v>
      </c>
      <c r="Y119" s="86"/>
      <c r="Z119" s="86"/>
      <c r="AA119" s="74" t="s">
        <v>2</v>
      </c>
      <c r="AB119" s="86"/>
      <c r="AC119" s="86"/>
      <c r="AD119" s="74" t="s">
        <v>2</v>
      </c>
      <c r="AE119" s="86"/>
      <c r="AF119" s="86"/>
      <c r="AG119" s="74" t="s">
        <v>2</v>
      </c>
      <c r="AH119" s="86"/>
      <c r="AI119" s="86"/>
      <c r="AJ119" s="74" t="s">
        <v>2</v>
      </c>
      <c r="AK119" s="86"/>
      <c r="AL119" s="86"/>
      <c r="AM119" s="74" t="s">
        <v>2</v>
      </c>
      <c r="AN119" s="86"/>
      <c r="AO119" s="86"/>
      <c r="AP119" s="74" t="s">
        <v>2</v>
      </c>
      <c r="AQ119" s="86"/>
      <c r="AR119" s="86"/>
    </row>
    <row r="120" spans="2:44" ht="101.25" x14ac:dyDescent="0.2">
      <c r="B120" s="99" t="s">
        <v>11</v>
      </c>
      <c r="C120" s="93" t="s">
        <v>184</v>
      </c>
      <c r="D120" s="94" t="s">
        <v>470</v>
      </c>
      <c r="E120" s="95" t="s">
        <v>28</v>
      </c>
      <c r="F120" s="96" t="s">
        <v>22</v>
      </c>
      <c r="G120" s="100" t="s">
        <v>19</v>
      </c>
      <c r="H120" s="97">
        <f t="shared" si="1"/>
        <v>0</v>
      </c>
      <c r="I120" s="74"/>
      <c r="J120" s="86"/>
      <c r="K120" s="86"/>
      <c r="L120" s="74" t="s">
        <v>3</v>
      </c>
      <c r="M120" s="86"/>
      <c r="N120" s="86"/>
      <c r="O120" s="74"/>
      <c r="P120" s="86"/>
      <c r="Q120" s="86"/>
      <c r="R120" s="74"/>
      <c r="S120" s="86"/>
      <c r="T120" s="86"/>
      <c r="U120" s="74" t="s">
        <v>3</v>
      </c>
      <c r="V120" s="86"/>
      <c r="W120" s="86"/>
      <c r="X120" s="74"/>
      <c r="Y120" s="86"/>
      <c r="Z120" s="86"/>
      <c r="AA120" s="74"/>
      <c r="AB120" s="86"/>
      <c r="AC120" s="86"/>
      <c r="AD120" s="74" t="s">
        <v>3</v>
      </c>
      <c r="AE120" s="86"/>
      <c r="AF120" s="86"/>
      <c r="AG120" s="74"/>
      <c r="AH120" s="86"/>
      <c r="AI120" s="86"/>
      <c r="AJ120" s="74"/>
      <c r="AK120" s="86"/>
      <c r="AL120" s="86"/>
      <c r="AM120" s="74"/>
      <c r="AN120" s="86"/>
      <c r="AO120" s="86"/>
      <c r="AP120" s="74"/>
      <c r="AQ120" s="86"/>
      <c r="AR120" s="86"/>
    </row>
    <row r="121" spans="2:44" ht="71.099999999999994" customHeight="1" x14ac:dyDescent="0.2">
      <c r="B121" s="99" t="s">
        <v>11</v>
      </c>
      <c r="C121" s="93" t="s">
        <v>184</v>
      </c>
      <c r="D121" s="94" t="s">
        <v>531</v>
      </c>
      <c r="E121" s="95" t="s">
        <v>28</v>
      </c>
      <c r="F121" s="96" t="s">
        <v>22</v>
      </c>
      <c r="G121" s="100" t="s">
        <v>19</v>
      </c>
      <c r="H121" s="97">
        <f t="shared" si="1"/>
        <v>0</v>
      </c>
      <c r="I121" s="74"/>
      <c r="J121" s="86"/>
      <c r="K121" s="86"/>
      <c r="L121" s="74"/>
      <c r="M121" s="86"/>
      <c r="N121" s="86"/>
      <c r="O121" s="74"/>
      <c r="P121" s="86"/>
      <c r="Q121" s="86"/>
      <c r="R121" s="74" t="s">
        <v>3</v>
      </c>
      <c r="S121" s="86"/>
      <c r="T121" s="86"/>
      <c r="U121" s="74"/>
      <c r="V121" s="86"/>
      <c r="W121" s="86"/>
      <c r="X121" s="74"/>
      <c r="Y121" s="86"/>
      <c r="Z121" s="86"/>
      <c r="AA121" s="74"/>
      <c r="AB121" s="86"/>
      <c r="AC121" s="86"/>
      <c r="AD121" s="74"/>
      <c r="AE121" s="86"/>
      <c r="AF121" s="86"/>
      <c r="AG121" s="74" t="s">
        <v>3</v>
      </c>
      <c r="AH121" s="86"/>
      <c r="AI121" s="86"/>
      <c r="AJ121" s="74"/>
      <c r="AK121" s="86"/>
      <c r="AL121" s="86"/>
      <c r="AM121" s="74"/>
      <c r="AN121" s="86"/>
      <c r="AO121" s="86"/>
      <c r="AP121" s="74"/>
      <c r="AQ121" s="86"/>
      <c r="AR121" s="86"/>
    </row>
    <row r="122" spans="2:44" ht="58.5" customHeight="1" x14ac:dyDescent="0.2">
      <c r="B122" s="99" t="s">
        <v>11</v>
      </c>
      <c r="C122" s="93" t="s">
        <v>184</v>
      </c>
      <c r="D122" s="94" t="s">
        <v>195</v>
      </c>
      <c r="E122" s="95" t="s">
        <v>32</v>
      </c>
      <c r="F122" s="96" t="s">
        <v>23</v>
      </c>
      <c r="G122" s="100" t="s">
        <v>18</v>
      </c>
      <c r="H122" s="97">
        <f t="shared" si="1"/>
        <v>0</v>
      </c>
      <c r="I122" s="74"/>
      <c r="J122" s="86"/>
      <c r="K122" s="86"/>
      <c r="L122" s="74"/>
      <c r="M122" s="86"/>
      <c r="N122" s="86"/>
      <c r="O122" s="74"/>
      <c r="P122" s="86"/>
      <c r="Q122" s="86"/>
      <c r="R122" s="74"/>
      <c r="S122" s="86"/>
      <c r="T122" s="86"/>
      <c r="U122" s="74"/>
      <c r="V122" s="86"/>
      <c r="W122" s="86"/>
      <c r="X122" s="74"/>
      <c r="Y122" s="86"/>
      <c r="Z122" s="86"/>
      <c r="AA122" s="74" t="s">
        <v>2</v>
      </c>
      <c r="AB122" s="86"/>
      <c r="AC122" s="86"/>
      <c r="AD122" s="74" t="s">
        <v>2</v>
      </c>
      <c r="AE122" s="86"/>
      <c r="AF122" s="86"/>
      <c r="AG122" s="74"/>
      <c r="AH122" s="86"/>
      <c r="AI122" s="86"/>
      <c r="AJ122" s="74"/>
      <c r="AK122" s="86"/>
      <c r="AL122" s="86"/>
      <c r="AM122" s="74"/>
      <c r="AN122" s="86"/>
      <c r="AO122" s="86"/>
      <c r="AP122" s="74"/>
      <c r="AQ122" s="86"/>
      <c r="AR122" s="86"/>
    </row>
    <row r="123" spans="2:44" ht="111.75" customHeight="1" x14ac:dyDescent="0.2">
      <c r="B123" s="99" t="s">
        <v>11</v>
      </c>
      <c r="C123" s="93" t="s">
        <v>184</v>
      </c>
      <c r="D123" s="94" t="s">
        <v>196</v>
      </c>
      <c r="E123" s="95" t="s">
        <v>32</v>
      </c>
      <c r="F123" s="96" t="s">
        <v>23</v>
      </c>
      <c r="G123" s="100" t="s">
        <v>18</v>
      </c>
      <c r="H123" s="97">
        <f t="shared" si="1"/>
        <v>0</v>
      </c>
      <c r="I123" s="74"/>
      <c r="J123" s="86"/>
      <c r="K123" s="86"/>
      <c r="L123" s="74"/>
      <c r="M123" s="86"/>
      <c r="N123" s="86"/>
      <c r="O123" s="74"/>
      <c r="P123" s="86"/>
      <c r="Q123" s="86"/>
      <c r="R123" s="74"/>
      <c r="S123" s="86"/>
      <c r="T123" s="86"/>
      <c r="U123" s="74"/>
      <c r="V123" s="86"/>
      <c r="W123" s="86"/>
      <c r="X123" s="74"/>
      <c r="Y123" s="86"/>
      <c r="Z123" s="86"/>
      <c r="AA123" s="74" t="s">
        <v>2</v>
      </c>
      <c r="AB123" s="86"/>
      <c r="AC123" s="86"/>
      <c r="AD123" s="74" t="s">
        <v>2</v>
      </c>
      <c r="AE123" s="86"/>
      <c r="AF123" s="86"/>
      <c r="AG123" s="74"/>
      <c r="AH123" s="86"/>
      <c r="AI123" s="86"/>
      <c r="AJ123" s="74"/>
      <c r="AK123" s="86"/>
      <c r="AL123" s="86"/>
      <c r="AM123" s="74"/>
      <c r="AN123" s="86"/>
      <c r="AO123" s="86"/>
      <c r="AP123" s="74"/>
      <c r="AQ123" s="86"/>
      <c r="AR123" s="86"/>
    </row>
    <row r="124" spans="2:44" ht="45" x14ac:dyDescent="0.2">
      <c r="B124" s="99" t="s">
        <v>11</v>
      </c>
      <c r="C124" s="93" t="s">
        <v>184</v>
      </c>
      <c r="D124" s="94" t="s">
        <v>197</v>
      </c>
      <c r="E124" s="95" t="s">
        <v>28</v>
      </c>
      <c r="F124" s="96" t="s">
        <v>22</v>
      </c>
      <c r="G124" s="100" t="s">
        <v>18</v>
      </c>
      <c r="H124" s="97">
        <f t="shared" si="1"/>
        <v>0</v>
      </c>
      <c r="I124" s="74"/>
      <c r="J124" s="86"/>
      <c r="K124" s="86"/>
      <c r="L124" s="74"/>
      <c r="M124" s="86"/>
      <c r="N124" s="86"/>
      <c r="O124" s="74"/>
      <c r="P124" s="86"/>
      <c r="Q124" s="86"/>
      <c r="R124" s="74"/>
      <c r="S124" s="86"/>
      <c r="T124" s="86"/>
      <c r="U124" s="74"/>
      <c r="V124" s="86"/>
      <c r="W124" s="86"/>
      <c r="X124" s="74"/>
      <c r="Y124" s="86"/>
      <c r="Z124" s="86"/>
      <c r="AA124" s="74"/>
      <c r="AB124" s="86"/>
      <c r="AC124" s="86"/>
      <c r="AD124" s="74" t="s">
        <v>3</v>
      </c>
      <c r="AE124" s="86"/>
      <c r="AF124" s="86"/>
      <c r="AG124" s="74"/>
      <c r="AH124" s="86"/>
      <c r="AI124" s="86"/>
      <c r="AJ124" s="74"/>
      <c r="AK124" s="86"/>
      <c r="AL124" s="86"/>
      <c r="AM124" s="74"/>
      <c r="AN124" s="86"/>
      <c r="AO124" s="86"/>
      <c r="AP124" s="74"/>
      <c r="AQ124" s="86"/>
      <c r="AR124" s="86"/>
    </row>
    <row r="125" spans="2:44" ht="45.75" customHeight="1" x14ac:dyDescent="0.2">
      <c r="B125" s="99" t="s">
        <v>11</v>
      </c>
      <c r="C125" s="93" t="s">
        <v>184</v>
      </c>
      <c r="D125" s="94" t="s">
        <v>485</v>
      </c>
      <c r="E125" s="95" t="s">
        <v>30</v>
      </c>
      <c r="F125" s="96" t="s">
        <v>23</v>
      </c>
      <c r="G125" s="100" t="s">
        <v>18</v>
      </c>
      <c r="H125" s="97">
        <f t="shared" si="1"/>
        <v>0</v>
      </c>
      <c r="I125" s="74" t="s">
        <v>5</v>
      </c>
      <c r="J125" s="86"/>
      <c r="K125" s="86"/>
      <c r="L125" s="74" t="s">
        <v>5</v>
      </c>
      <c r="M125" s="86"/>
      <c r="N125" s="86"/>
      <c r="O125" s="74" t="s">
        <v>5</v>
      </c>
      <c r="P125" s="86"/>
      <c r="Q125" s="86"/>
      <c r="R125" s="74" t="s">
        <v>5</v>
      </c>
      <c r="S125" s="86"/>
      <c r="T125" s="86"/>
      <c r="U125" s="74" t="s">
        <v>5</v>
      </c>
      <c r="V125" s="86"/>
      <c r="W125" s="86"/>
      <c r="X125" s="74" t="s">
        <v>5</v>
      </c>
      <c r="Y125" s="86"/>
      <c r="Z125" s="86"/>
      <c r="AA125" s="74" t="s">
        <v>5</v>
      </c>
      <c r="AB125" s="86"/>
      <c r="AC125" s="86"/>
      <c r="AD125" s="74" t="s">
        <v>5</v>
      </c>
      <c r="AE125" s="86"/>
      <c r="AF125" s="86"/>
      <c r="AG125" s="74" t="s">
        <v>5</v>
      </c>
      <c r="AH125" s="86"/>
      <c r="AI125" s="86"/>
      <c r="AJ125" s="74" t="s">
        <v>5</v>
      </c>
      <c r="AK125" s="86"/>
      <c r="AL125" s="86"/>
      <c r="AM125" s="74" t="s">
        <v>5</v>
      </c>
      <c r="AN125" s="86"/>
      <c r="AO125" s="86"/>
      <c r="AP125" s="74" t="s">
        <v>5</v>
      </c>
      <c r="AQ125" s="86"/>
      <c r="AR125" s="86"/>
    </row>
    <row r="126" spans="2:44" ht="56.25" x14ac:dyDescent="0.2">
      <c r="B126" s="99" t="s">
        <v>11</v>
      </c>
      <c r="C126" s="93" t="s">
        <v>198</v>
      </c>
      <c r="D126" s="94" t="s">
        <v>486</v>
      </c>
      <c r="E126" s="95" t="s">
        <v>36</v>
      </c>
      <c r="F126" s="96" t="s">
        <v>23</v>
      </c>
      <c r="G126" s="100" t="s">
        <v>18</v>
      </c>
      <c r="H126" s="97">
        <f t="shared" si="1"/>
        <v>0</v>
      </c>
      <c r="I126" s="74"/>
      <c r="J126" s="86"/>
      <c r="K126" s="86"/>
      <c r="L126" s="74"/>
      <c r="M126" s="86"/>
      <c r="N126" s="86"/>
      <c r="O126" s="74"/>
      <c r="P126" s="86"/>
      <c r="Q126" s="86"/>
      <c r="R126" s="74"/>
      <c r="S126" s="86"/>
      <c r="T126" s="86"/>
      <c r="U126" s="74" t="s">
        <v>2</v>
      </c>
      <c r="V126" s="86"/>
      <c r="W126" s="86"/>
      <c r="X126" s="74"/>
      <c r="Y126" s="86"/>
      <c r="Z126" s="86"/>
      <c r="AA126" s="74"/>
      <c r="AB126" s="86"/>
      <c r="AC126" s="86"/>
      <c r="AD126" s="74" t="s">
        <v>2</v>
      </c>
      <c r="AE126" s="86"/>
      <c r="AF126" s="86"/>
      <c r="AG126" s="74"/>
      <c r="AH126" s="86"/>
      <c r="AI126" s="86"/>
      <c r="AJ126" s="74"/>
      <c r="AK126" s="86"/>
      <c r="AL126" s="86"/>
      <c r="AM126" s="74"/>
      <c r="AN126" s="86"/>
      <c r="AO126" s="86"/>
      <c r="AP126" s="74"/>
      <c r="AQ126" s="86"/>
      <c r="AR126" s="86"/>
    </row>
    <row r="127" spans="2:44" ht="74.25" customHeight="1" x14ac:dyDescent="0.2">
      <c r="B127" s="99" t="s">
        <v>11</v>
      </c>
      <c r="C127" s="93" t="s">
        <v>198</v>
      </c>
      <c r="D127" s="94" t="s">
        <v>445</v>
      </c>
      <c r="E127" s="95" t="s">
        <v>36</v>
      </c>
      <c r="F127" s="96" t="s">
        <v>22</v>
      </c>
      <c r="G127" s="100" t="s">
        <v>18</v>
      </c>
      <c r="H127" s="97">
        <f t="shared" si="1"/>
        <v>0</v>
      </c>
      <c r="I127" s="74"/>
      <c r="J127" s="86"/>
      <c r="K127" s="86"/>
      <c r="L127" s="74" t="s">
        <v>3</v>
      </c>
      <c r="M127" s="86"/>
      <c r="N127" s="86"/>
      <c r="O127" s="74"/>
      <c r="P127" s="86"/>
      <c r="Q127" s="86"/>
      <c r="R127" s="74"/>
      <c r="S127" s="86"/>
      <c r="T127" s="86"/>
      <c r="U127" s="74" t="s">
        <v>3</v>
      </c>
      <c r="V127" s="86"/>
      <c r="W127" s="86"/>
      <c r="X127" s="74"/>
      <c r="Y127" s="86"/>
      <c r="Z127" s="86"/>
      <c r="AA127" s="74"/>
      <c r="AB127" s="86"/>
      <c r="AC127" s="86"/>
      <c r="AD127" s="74" t="s">
        <v>3</v>
      </c>
      <c r="AE127" s="86"/>
      <c r="AF127" s="86"/>
      <c r="AG127" s="74"/>
      <c r="AH127" s="86"/>
      <c r="AI127" s="86"/>
      <c r="AJ127" s="74"/>
      <c r="AK127" s="86"/>
      <c r="AL127" s="86"/>
      <c r="AM127" s="74"/>
      <c r="AN127" s="86"/>
      <c r="AO127" s="86"/>
      <c r="AP127" s="74"/>
      <c r="AQ127" s="86"/>
      <c r="AR127" s="86"/>
    </row>
    <row r="128" spans="2:44" ht="74.25" customHeight="1" x14ac:dyDescent="0.2">
      <c r="B128" s="99" t="s">
        <v>11</v>
      </c>
      <c r="C128" s="93" t="s">
        <v>198</v>
      </c>
      <c r="D128" s="94" t="s">
        <v>487</v>
      </c>
      <c r="E128" s="95" t="s">
        <v>36</v>
      </c>
      <c r="F128" s="96" t="s">
        <v>22</v>
      </c>
      <c r="G128" s="100" t="s">
        <v>18</v>
      </c>
      <c r="H128" s="97">
        <f t="shared" si="1"/>
        <v>0</v>
      </c>
      <c r="I128" s="74"/>
      <c r="J128" s="86"/>
      <c r="K128" s="86"/>
      <c r="L128" s="74"/>
      <c r="M128" s="86"/>
      <c r="N128" s="86"/>
      <c r="O128" s="74" t="s">
        <v>3</v>
      </c>
      <c r="P128" s="86"/>
      <c r="Q128" s="86"/>
      <c r="R128" s="74"/>
      <c r="S128" s="86"/>
      <c r="T128" s="86"/>
      <c r="U128" s="74"/>
      <c r="V128" s="86"/>
      <c r="W128" s="86"/>
      <c r="X128" s="74" t="s">
        <v>3</v>
      </c>
      <c r="Y128" s="86"/>
      <c r="Z128" s="86"/>
      <c r="AA128" s="74"/>
      <c r="AB128" s="86"/>
      <c r="AC128" s="86"/>
      <c r="AD128" s="74" t="s">
        <v>3</v>
      </c>
      <c r="AE128" s="86"/>
      <c r="AF128" s="86"/>
      <c r="AG128" s="74"/>
      <c r="AH128" s="86"/>
      <c r="AI128" s="86"/>
      <c r="AJ128" s="74"/>
      <c r="AK128" s="86"/>
      <c r="AL128" s="86"/>
      <c r="AM128" s="74" t="s">
        <v>3</v>
      </c>
      <c r="AN128" s="86"/>
      <c r="AO128" s="86"/>
      <c r="AP128" s="74"/>
      <c r="AQ128" s="86"/>
      <c r="AR128" s="86"/>
    </row>
    <row r="129" spans="2:55" ht="90.75" customHeight="1" x14ac:dyDescent="0.2">
      <c r="B129" s="99" t="s">
        <v>11</v>
      </c>
      <c r="C129" s="93" t="s">
        <v>198</v>
      </c>
      <c r="D129" s="94" t="s">
        <v>488</v>
      </c>
      <c r="E129" s="95" t="s">
        <v>36</v>
      </c>
      <c r="F129" s="96" t="s">
        <v>22</v>
      </c>
      <c r="G129" s="100" t="s">
        <v>19</v>
      </c>
      <c r="H129" s="97">
        <f t="shared" si="1"/>
        <v>0</v>
      </c>
      <c r="I129" s="74"/>
      <c r="J129" s="86"/>
      <c r="K129" s="86"/>
      <c r="L129" s="74"/>
      <c r="M129" s="86"/>
      <c r="N129" s="86"/>
      <c r="O129" s="74" t="s">
        <v>3</v>
      </c>
      <c r="P129" s="86"/>
      <c r="Q129" s="86"/>
      <c r="R129" s="74"/>
      <c r="S129" s="86"/>
      <c r="T129" s="86"/>
      <c r="U129" s="74"/>
      <c r="V129" s="86"/>
      <c r="W129" s="86"/>
      <c r="X129" s="74" t="s">
        <v>3</v>
      </c>
      <c r="Y129" s="86"/>
      <c r="Z129" s="86"/>
      <c r="AA129" s="74"/>
      <c r="AB129" s="86"/>
      <c r="AC129" s="86"/>
      <c r="AD129" s="74"/>
      <c r="AE129" s="86"/>
      <c r="AF129" s="86"/>
      <c r="AG129" s="74" t="s">
        <v>3</v>
      </c>
      <c r="AH129" s="86"/>
      <c r="AI129" s="86"/>
      <c r="AJ129" s="74"/>
      <c r="AK129" s="86"/>
      <c r="AL129" s="86"/>
      <c r="AM129" s="74"/>
      <c r="AN129" s="86"/>
      <c r="AO129" s="86"/>
      <c r="AP129" s="74"/>
      <c r="AQ129" s="86"/>
      <c r="AR129" s="86"/>
    </row>
    <row r="130" spans="2:55" ht="66.75" customHeight="1" x14ac:dyDescent="0.2">
      <c r="B130" s="99" t="s">
        <v>11</v>
      </c>
      <c r="C130" s="93" t="s">
        <v>198</v>
      </c>
      <c r="D130" s="94" t="s">
        <v>536</v>
      </c>
      <c r="E130" s="95" t="s">
        <v>36</v>
      </c>
      <c r="F130" s="96" t="s">
        <v>22</v>
      </c>
      <c r="G130" s="100" t="s">
        <v>18</v>
      </c>
      <c r="H130" s="97">
        <f t="shared" si="1"/>
        <v>0</v>
      </c>
      <c r="I130" s="74"/>
      <c r="J130" s="86"/>
      <c r="K130" s="86"/>
      <c r="L130" s="74"/>
      <c r="M130" s="86"/>
      <c r="N130" s="86"/>
      <c r="O130" s="74"/>
      <c r="P130" s="86"/>
      <c r="Q130" s="86"/>
      <c r="R130" s="74"/>
      <c r="S130" s="86"/>
      <c r="T130" s="86"/>
      <c r="U130" s="74"/>
      <c r="V130" s="86"/>
      <c r="W130" s="86"/>
      <c r="X130" s="74" t="s">
        <v>3</v>
      </c>
      <c r="Y130" s="86"/>
      <c r="Z130" s="86"/>
      <c r="AA130" s="74" t="s">
        <v>3</v>
      </c>
      <c r="AB130" s="86"/>
      <c r="AC130" s="86"/>
      <c r="AD130" s="74" t="s">
        <v>3</v>
      </c>
      <c r="AE130" s="86"/>
      <c r="AF130" s="86"/>
      <c r="AG130" s="74"/>
      <c r="AH130" s="86"/>
      <c r="AI130" s="86"/>
      <c r="AJ130" s="74"/>
      <c r="AK130" s="86"/>
      <c r="AL130" s="86"/>
      <c r="AM130" s="74"/>
      <c r="AN130" s="86"/>
      <c r="AO130" s="86"/>
      <c r="AP130" s="74"/>
      <c r="AQ130" s="86"/>
      <c r="AR130" s="86"/>
    </row>
    <row r="131" spans="2:55" ht="69.75" customHeight="1" x14ac:dyDescent="0.2">
      <c r="B131" s="99" t="s">
        <v>11</v>
      </c>
      <c r="C131" s="93" t="s">
        <v>198</v>
      </c>
      <c r="D131" s="94" t="s">
        <v>489</v>
      </c>
      <c r="E131" s="95" t="s">
        <v>36</v>
      </c>
      <c r="F131" s="96" t="s">
        <v>22</v>
      </c>
      <c r="G131" s="100" t="s">
        <v>18</v>
      </c>
      <c r="H131" s="97">
        <f t="shared" si="1"/>
        <v>0</v>
      </c>
      <c r="I131" s="74"/>
      <c r="J131" s="86"/>
      <c r="K131" s="86"/>
      <c r="L131" s="74" t="s">
        <v>3</v>
      </c>
      <c r="M131" s="86"/>
      <c r="N131" s="86"/>
      <c r="O131" s="74"/>
      <c r="P131" s="86"/>
      <c r="Q131" s="86"/>
      <c r="R131" s="74" t="s">
        <v>3</v>
      </c>
      <c r="S131" s="86"/>
      <c r="T131" s="86"/>
      <c r="U131" s="74"/>
      <c r="V131" s="86"/>
      <c r="W131" s="86"/>
      <c r="X131" s="74" t="s">
        <v>3</v>
      </c>
      <c r="Y131" s="86"/>
      <c r="Z131" s="86"/>
      <c r="AA131" s="86"/>
      <c r="AB131" s="86"/>
      <c r="AC131" s="86"/>
      <c r="AD131" s="74" t="s">
        <v>3</v>
      </c>
      <c r="AE131" s="86"/>
      <c r="AF131" s="86"/>
      <c r="AG131" s="86"/>
      <c r="AH131" s="86"/>
      <c r="AI131" s="86"/>
      <c r="AJ131" s="74" t="s">
        <v>3</v>
      </c>
      <c r="AK131" s="86"/>
      <c r="AL131" s="86"/>
      <c r="AM131" s="86"/>
      <c r="AN131" s="86"/>
      <c r="AO131" s="86"/>
      <c r="AP131" s="74"/>
      <c r="AQ131" s="86"/>
      <c r="AR131" s="86"/>
    </row>
    <row r="132" spans="2:55" ht="79.5" customHeight="1" x14ac:dyDescent="0.2">
      <c r="B132" s="99" t="s">
        <v>11</v>
      </c>
      <c r="C132" s="93" t="s">
        <v>199</v>
      </c>
      <c r="D132" s="94" t="s">
        <v>490</v>
      </c>
      <c r="E132" s="95" t="s">
        <v>36</v>
      </c>
      <c r="F132" s="96" t="s">
        <v>22</v>
      </c>
      <c r="G132" s="100" t="s">
        <v>18</v>
      </c>
      <c r="H132" s="97">
        <f t="shared" si="1"/>
        <v>0</v>
      </c>
      <c r="I132" s="74"/>
      <c r="J132" s="86"/>
      <c r="K132" s="86"/>
      <c r="L132" s="74" t="s">
        <v>3</v>
      </c>
      <c r="M132" s="86"/>
      <c r="N132" s="86"/>
      <c r="O132" s="74" t="s">
        <v>3</v>
      </c>
      <c r="P132" s="86"/>
      <c r="Q132" s="86"/>
      <c r="R132" s="74"/>
      <c r="S132" s="86"/>
      <c r="T132" s="86"/>
      <c r="U132" s="74"/>
      <c r="V132" s="86"/>
      <c r="W132" s="86"/>
      <c r="X132" s="74"/>
      <c r="Y132" s="86"/>
      <c r="Z132" s="86"/>
      <c r="AA132" s="74"/>
      <c r="AB132" s="86"/>
      <c r="AC132" s="86"/>
      <c r="AD132" s="74"/>
      <c r="AE132" s="86"/>
      <c r="AF132" s="86"/>
      <c r="AG132" s="74"/>
      <c r="AH132" s="86"/>
      <c r="AI132" s="86"/>
      <c r="AJ132" s="74"/>
      <c r="AK132" s="86"/>
      <c r="AL132" s="86"/>
      <c r="AM132" s="74"/>
      <c r="AN132" s="86"/>
      <c r="AO132" s="86"/>
      <c r="AP132" s="74"/>
      <c r="AQ132" s="86"/>
      <c r="AR132" s="86"/>
    </row>
    <row r="133" spans="2:55" ht="79.5" customHeight="1" x14ac:dyDescent="0.2">
      <c r="B133" s="99" t="s">
        <v>11</v>
      </c>
      <c r="C133" s="93" t="s">
        <v>199</v>
      </c>
      <c r="D133" s="94" t="s">
        <v>200</v>
      </c>
      <c r="E133" s="95" t="s">
        <v>36</v>
      </c>
      <c r="F133" s="96" t="s">
        <v>23</v>
      </c>
      <c r="G133" s="100" t="s">
        <v>201</v>
      </c>
      <c r="H133" s="97">
        <f t="shared" si="1"/>
        <v>0</v>
      </c>
      <c r="I133" s="74"/>
      <c r="J133" s="86"/>
      <c r="K133" s="86"/>
      <c r="L133" s="74"/>
      <c r="M133" s="86"/>
      <c r="N133" s="86"/>
      <c r="O133" s="74" t="s">
        <v>2</v>
      </c>
      <c r="P133" s="86"/>
      <c r="Q133" s="86"/>
      <c r="R133" s="74"/>
      <c r="S133" s="86"/>
      <c r="T133" s="86"/>
      <c r="U133" s="74"/>
      <c r="V133" s="86"/>
      <c r="W133" s="86"/>
      <c r="X133" s="74"/>
      <c r="Y133" s="86"/>
      <c r="Z133" s="86"/>
      <c r="AA133" s="74"/>
      <c r="AB133" s="86"/>
      <c r="AC133" s="86"/>
      <c r="AD133" s="74"/>
      <c r="AE133" s="86"/>
      <c r="AF133" s="86"/>
      <c r="AG133" s="74"/>
      <c r="AH133" s="86"/>
      <c r="AI133" s="86"/>
      <c r="AJ133" s="74"/>
      <c r="AK133" s="86"/>
      <c r="AL133" s="86"/>
      <c r="AM133" s="74"/>
      <c r="AN133" s="86"/>
      <c r="AO133" s="86"/>
      <c r="AP133" s="74"/>
      <c r="AQ133" s="86"/>
      <c r="AR133" s="86"/>
    </row>
    <row r="134" spans="2:55" ht="79.5" customHeight="1" x14ac:dyDescent="0.2">
      <c r="B134" s="99" t="s">
        <v>11</v>
      </c>
      <c r="C134" s="93" t="s">
        <v>199</v>
      </c>
      <c r="D134" s="94" t="s">
        <v>202</v>
      </c>
      <c r="E134" s="95" t="s">
        <v>36</v>
      </c>
      <c r="F134" s="96" t="s">
        <v>22</v>
      </c>
      <c r="G134" s="100" t="s">
        <v>19</v>
      </c>
      <c r="H134" s="97">
        <f t="shared" si="1"/>
        <v>0</v>
      </c>
      <c r="I134" s="74"/>
      <c r="J134" s="86"/>
      <c r="K134" s="86"/>
      <c r="L134" s="74"/>
      <c r="M134" s="86"/>
      <c r="N134" s="86"/>
      <c r="O134" s="74"/>
      <c r="P134" s="86"/>
      <c r="Q134" s="86"/>
      <c r="R134" s="74" t="s">
        <v>3</v>
      </c>
      <c r="S134" s="86"/>
      <c r="T134" s="86"/>
      <c r="U134" s="74" t="s">
        <v>3</v>
      </c>
      <c r="V134" s="86"/>
      <c r="W134" s="86"/>
      <c r="X134" s="74" t="s">
        <v>3</v>
      </c>
      <c r="Y134" s="86"/>
      <c r="Z134" s="86"/>
      <c r="AA134" s="74"/>
      <c r="AB134" s="86"/>
      <c r="AC134" s="86"/>
      <c r="AD134" s="74"/>
      <c r="AE134" s="86"/>
      <c r="AF134" s="86"/>
      <c r="AG134" s="74" t="s">
        <v>3</v>
      </c>
      <c r="AH134" s="86"/>
      <c r="AI134" s="86"/>
      <c r="AJ134" s="74" t="s">
        <v>3</v>
      </c>
      <c r="AK134" s="86"/>
      <c r="AL134" s="86"/>
      <c r="AM134" s="74" t="s">
        <v>3</v>
      </c>
      <c r="AN134" s="86"/>
      <c r="AO134" s="86"/>
      <c r="AP134" s="74"/>
      <c r="AQ134" s="86"/>
      <c r="AR134" s="86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</row>
    <row r="135" spans="2:55" ht="79.5" customHeight="1" x14ac:dyDescent="0.2">
      <c r="B135" s="99" t="s">
        <v>11</v>
      </c>
      <c r="C135" s="93" t="s">
        <v>199</v>
      </c>
      <c r="D135" s="94" t="s">
        <v>491</v>
      </c>
      <c r="E135" s="95" t="s">
        <v>36</v>
      </c>
      <c r="F135" s="96" t="s">
        <v>23</v>
      </c>
      <c r="G135" s="100" t="s">
        <v>18</v>
      </c>
      <c r="H135" s="97">
        <f t="shared" si="1"/>
        <v>0</v>
      </c>
      <c r="I135" s="74"/>
      <c r="J135" s="86"/>
      <c r="K135" s="86"/>
      <c r="L135" s="74" t="s">
        <v>5</v>
      </c>
      <c r="M135" s="86"/>
      <c r="N135" s="86"/>
      <c r="O135" s="74" t="s">
        <v>5</v>
      </c>
      <c r="P135" s="86"/>
      <c r="Q135" s="86"/>
      <c r="R135" s="74" t="s">
        <v>5</v>
      </c>
      <c r="S135" s="86"/>
      <c r="T135" s="86"/>
      <c r="U135" s="74" t="s">
        <v>5</v>
      </c>
      <c r="V135" s="86"/>
      <c r="W135" s="86"/>
      <c r="X135" s="74" t="s">
        <v>5</v>
      </c>
      <c r="Y135" s="86"/>
      <c r="Z135" s="86"/>
      <c r="AA135" s="74" t="s">
        <v>5</v>
      </c>
      <c r="AB135" s="86"/>
      <c r="AC135" s="86"/>
      <c r="AD135" s="74" t="s">
        <v>5</v>
      </c>
      <c r="AE135" s="86"/>
      <c r="AF135" s="86"/>
      <c r="AG135" s="74" t="s">
        <v>5</v>
      </c>
      <c r="AH135" s="86"/>
      <c r="AI135" s="86"/>
      <c r="AJ135" s="74" t="s">
        <v>5</v>
      </c>
      <c r="AK135" s="86"/>
      <c r="AL135" s="86"/>
      <c r="AM135" s="74" t="s">
        <v>5</v>
      </c>
      <c r="AN135" s="86"/>
      <c r="AO135" s="86"/>
      <c r="AP135" s="74"/>
      <c r="AQ135" s="86"/>
      <c r="AR135" s="86"/>
    </row>
    <row r="136" spans="2:55" ht="79.5" customHeight="1" x14ac:dyDescent="0.2">
      <c r="B136" s="99" t="s">
        <v>11</v>
      </c>
      <c r="C136" s="93" t="s">
        <v>199</v>
      </c>
      <c r="D136" s="94" t="s">
        <v>203</v>
      </c>
      <c r="E136" s="95" t="s">
        <v>36</v>
      </c>
      <c r="F136" s="96" t="s">
        <v>22</v>
      </c>
      <c r="G136" s="100" t="s">
        <v>18</v>
      </c>
      <c r="H136" s="97">
        <f t="shared" si="1"/>
        <v>0</v>
      </c>
      <c r="I136" s="74" t="s">
        <v>5</v>
      </c>
      <c r="J136" s="86"/>
      <c r="K136" s="86"/>
      <c r="L136" s="74" t="s">
        <v>5</v>
      </c>
      <c r="M136" s="86"/>
      <c r="N136" s="86"/>
      <c r="O136" s="74" t="s">
        <v>5</v>
      </c>
      <c r="P136" s="86"/>
      <c r="Q136" s="86"/>
      <c r="R136" s="74" t="s">
        <v>5</v>
      </c>
      <c r="S136" s="86"/>
      <c r="T136" s="86"/>
      <c r="U136" s="74" t="s">
        <v>5</v>
      </c>
      <c r="V136" s="86"/>
      <c r="W136" s="86"/>
      <c r="X136" s="74" t="s">
        <v>5</v>
      </c>
      <c r="Y136" s="86"/>
      <c r="Z136" s="86"/>
      <c r="AA136" s="74" t="s">
        <v>5</v>
      </c>
      <c r="AB136" s="86"/>
      <c r="AC136" s="86"/>
      <c r="AD136" s="74" t="s">
        <v>5</v>
      </c>
      <c r="AE136" s="86"/>
      <c r="AF136" s="86"/>
      <c r="AG136" s="74" t="s">
        <v>5</v>
      </c>
      <c r="AH136" s="86"/>
      <c r="AI136" s="86"/>
      <c r="AJ136" s="74" t="s">
        <v>5</v>
      </c>
      <c r="AK136" s="86"/>
      <c r="AL136" s="86"/>
      <c r="AM136" s="74" t="s">
        <v>5</v>
      </c>
      <c r="AN136" s="86"/>
      <c r="AO136" s="86"/>
      <c r="AP136" s="74" t="s">
        <v>5</v>
      </c>
      <c r="AQ136" s="86"/>
      <c r="AR136" s="86"/>
    </row>
    <row r="137" spans="2:55" ht="75" customHeight="1" x14ac:dyDescent="0.2">
      <c r="B137" s="99" t="s">
        <v>11</v>
      </c>
      <c r="C137" s="93" t="s">
        <v>199</v>
      </c>
      <c r="D137" s="94" t="s">
        <v>530</v>
      </c>
      <c r="E137" s="95" t="s">
        <v>36</v>
      </c>
      <c r="F137" s="96" t="s">
        <v>23</v>
      </c>
      <c r="G137" s="100" t="s">
        <v>18</v>
      </c>
      <c r="H137" s="97">
        <f t="shared" si="1"/>
        <v>0</v>
      </c>
      <c r="I137" s="74"/>
      <c r="J137" s="86"/>
      <c r="K137" s="86"/>
      <c r="L137" s="74" t="s">
        <v>2</v>
      </c>
      <c r="M137" s="86"/>
      <c r="N137" s="86"/>
      <c r="O137" s="74"/>
      <c r="P137" s="86"/>
      <c r="Q137" s="86"/>
      <c r="R137" s="74"/>
      <c r="S137" s="86"/>
      <c r="T137" s="86"/>
      <c r="U137" s="74"/>
      <c r="V137" s="86"/>
      <c r="W137" s="86"/>
      <c r="X137" s="74"/>
      <c r="Y137" s="86"/>
      <c r="Z137" s="86"/>
      <c r="AA137" s="74"/>
      <c r="AB137" s="86"/>
      <c r="AC137" s="86"/>
      <c r="AD137" s="74"/>
      <c r="AE137" s="86"/>
      <c r="AF137" s="86"/>
      <c r="AG137" s="74"/>
      <c r="AH137" s="86"/>
      <c r="AI137" s="86"/>
      <c r="AJ137" s="74"/>
      <c r="AK137" s="86"/>
      <c r="AL137" s="86"/>
      <c r="AM137" s="74"/>
      <c r="AN137" s="86"/>
      <c r="AO137" s="86"/>
      <c r="AP137" s="74"/>
      <c r="AQ137" s="86"/>
      <c r="AR137" s="86"/>
    </row>
    <row r="138" spans="2:55" ht="75.95" customHeight="1" x14ac:dyDescent="0.2">
      <c r="B138" s="99" t="s">
        <v>11</v>
      </c>
      <c r="C138" s="93" t="s">
        <v>199</v>
      </c>
      <c r="D138" s="94" t="s">
        <v>529</v>
      </c>
      <c r="E138" s="95" t="s">
        <v>36</v>
      </c>
      <c r="F138" s="96" t="s">
        <v>22</v>
      </c>
      <c r="G138" s="100" t="s">
        <v>18</v>
      </c>
      <c r="H138" s="97">
        <f t="shared" si="1"/>
        <v>0</v>
      </c>
      <c r="I138" s="74"/>
      <c r="J138" s="86"/>
      <c r="K138" s="86"/>
      <c r="L138" s="74" t="s">
        <v>3</v>
      </c>
      <c r="M138" s="86"/>
      <c r="N138" s="86"/>
      <c r="O138" s="74" t="s">
        <v>3</v>
      </c>
      <c r="P138" s="86"/>
      <c r="Q138" s="86"/>
      <c r="R138" s="74" t="s">
        <v>3</v>
      </c>
      <c r="S138" s="86"/>
      <c r="T138" s="86"/>
      <c r="U138" s="74" t="s">
        <v>3</v>
      </c>
      <c r="V138" s="86"/>
      <c r="W138" s="86"/>
      <c r="X138" s="74" t="s">
        <v>3</v>
      </c>
      <c r="Y138" s="86"/>
      <c r="Z138" s="86"/>
      <c r="AA138" s="74" t="s">
        <v>3</v>
      </c>
      <c r="AB138" s="86"/>
      <c r="AC138" s="86"/>
      <c r="AD138" s="74" t="s">
        <v>3</v>
      </c>
      <c r="AE138" s="86"/>
      <c r="AF138" s="86"/>
      <c r="AG138" s="74" t="s">
        <v>3</v>
      </c>
      <c r="AH138" s="86"/>
      <c r="AI138" s="86"/>
      <c r="AJ138" s="74" t="s">
        <v>3</v>
      </c>
      <c r="AK138" s="86"/>
      <c r="AL138" s="86"/>
      <c r="AM138" s="74" t="s">
        <v>3</v>
      </c>
      <c r="AN138" s="86"/>
      <c r="AO138" s="86"/>
      <c r="AP138" s="74"/>
      <c r="AQ138" s="86"/>
      <c r="AR138" s="86"/>
    </row>
    <row r="139" spans="2:55" ht="69.75" customHeight="1" x14ac:dyDescent="0.2">
      <c r="B139" s="99" t="s">
        <v>11</v>
      </c>
      <c r="C139" s="93" t="s">
        <v>199</v>
      </c>
      <c r="D139" s="94" t="s">
        <v>537</v>
      </c>
      <c r="E139" s="95" t="s">
        <v>36</v>
      </c>
      <c r="F139" s="96" t="s">
        <v>23</v>
      </c>
      <c r="G139" s="100" t="s">
        <v>18</v>
      </c>
      <c r="H139" s="97">
        <f t="shared" si="1"/>
        <v>0</v>
      </c>
      <c r="I139" s="74"/>
      <c r="J139" s="86"/>
      <c r="K139" s="86"/>
      <c r="L139" s="74" t="s">
        <v>5</v>
      </c>
      <c r="M139" s="86"/>
      <c r="N139" s="86"/>
      <c r="O139" s="74"/>
      <c r="P139" s="86"/>
      <c r="Q139" s="86"/>
      <c r="R139" s="74"/>
      <c r="S139" s="86"/>
      <c r="T139" s="86"/>
      <c r="U139" s="74" t="s">
        <v>5</v>
      </c>
      <c r="V139" s="86"/>
      <c r="W139" s="86"/>
      <c r="X139" s="74"/>
      <c r="Y139" s="86"/>
      <c r="Z139" s="86"/>
      <c r="AA139" s="74"/>
      <c r="AB139" s="86"/>
      <c r="AC139" s="86"/>
      <c r="AD139" s="74"/>
      <c r="AE139" s="86"/>
      <c r="AF139" s="86"/>
      <c r="AG139" s="74" t="s">
        <v>5</v>
      </c>
      <c r="AH139" s="86"/>
      <c r="AI139" s="86"/>
      <c r="AJ139" s="74"/>
      <c r="AK139" s="86"/>
      <c r="AL139" s="86"/>
      <c r="AM139" s="74" t="s">
        <v>5</v>
      </c>
      <c r="AN139" s="86"/>
      <c r="AO139" s="86"/>
      <c r="AP139" s="74"/>
      <c r="AQ139" s="86"/>
      <c r="AR139" s="86"/>
    </row>
    <row r="140" spans="2:55" ht="84" customHeight="1" x14ac:dyDescent="0.2">
      <c r="B140" s="99" t="s">
        <v>11</v>
      </c>
      <c r="C140" s="93" t="s">
        <v>199</v>
      </c>
      <c r="D140" s="94" t="s">
        <v>492</v>
      </c>
      <c r="E140" s="95" t="s">
        <v>36</v>
      </c>
      <c r="F140" s="96" t="s">
        <v>22</v>
      </c>
      <c r="G140" s="100" t="s">
        <v>19</v>
      </c>
      <c r="H140" s="97">
        <f t="shared" si="1"/>
        <v>0</v>
      </c>
      <c r="I140" s="74"/>
      <c r="J140" s="86"/>
      <c r="K140" s="86"/>
      <c r="L140" s="74"/>
      <c r="M140" s="86"/>
      <c r="N140" s="86"/>
      <c r="O140" s="74" t="s">
        <v>3</v>
      </c>
      <c r="P140" s="86"/>
      <c r="Q140" s="86"/>
      <c r="R140" s="74"/>
      <c r="S140" s="86"/>
      <c r="T140" s="86"/>
      <c r="U140" s="74"/>
      <c r="V140" s="86"/>
      <c r="W140" s="86"/>
      <c r="X140" s="74"/>
      <c r="Y140" s="86"/>
      <c r="Z140" s="86"/>
      <c r="AA140" s="74"/>
      <c r="AB140" s="86"/>
      <c r="AC140" s="86"/>
      <c r="AD140" s="74"/>
      <c r="AE140" s="86"/>
      <c r="AF140" s="86"/>
      <c r="AG140" s="74"/>
      <c r="AH140" s="86"/>
      <c r="AI140" s="86"/>
      <c r="AJ140" s="74"/>
      <c r="AK140" s="86"/>
      <c r="AL140" s="86"/>
      <c r="AM140" s="74"/>
      <c r="AN140" s="86"/>
      <c r="AO140" s="86"/>
      <c r="AP140" s="74"/>
      <c r="AQ140" s="86"/>
      <c r="AR140" s="86"/>
      <c r="AS140" s="77"/>
    </row>
    <row r="141" spans="2:55" ht="92.1" customHeight="1" x14ac:dyDescent="0.2">
      <c r="B141" s="99" t="s">
        <v>11</v>
      </c>
      <c r="C141" s="93" t="s">
        <v>199</v>
      </c>
      <c r="D141" s="94" t="s">
        <v>493</v>
      </c>
      <c r="E141" s="95" t="s">
        <v>36</v>
      </c>
      <c r="F141" s="96" t="s">
        <v>22</v>
      </c>
      <c r="G141" s="100" t="s">
        <v>19</v>
      </c>
      <c r="H141" s="97">
        <f t="shared" ref="H141:H176" si="2">COUNTA(J141,M141,P141,S141,V141,Y141,AB141,AE141,AH141,AK141,AN141,AQ141)/(COUNTA(I141,L141,O141,R141,U141,X141,AA141,AD141,AG141,AJ141,AM141,AP141))</f>
        <v>0</v>
      </c>
      <c r="I141" s="74"/>
      <c r="J141" s="86"/>
      <c r="K141" s="86"/>
      <c r="L141" s="74"/>
      <c r="M141" s="86"/>
      <c r="N141" s="86"/>
      <c r="O141" s="74"/>
      <c r="P141" s="86"/>
      <c r="Q141" s="86"/>
      <c r="R141" s="74"/>
      <c r="S141" s="86"/>
      <c r="T141" s="86"/>
      <c r="U141" s="74"/>
      <c r="V141" s="86"/>
      <c r="W141" s="86"/>
      <c r="X141" s="74"/>
      <c r="Y141" s="86"/>
      <c r="Z141" s="86"/>
      <c r="AA141" s="74" t="s">
        <v>3</v>
      </c>
      <c r="AB141" s="86"/>
      <c r="AC141" s="86"/>
      <c r="AD141" s="74"/>
      <c r="AE141" s="86"/>
      <c r="AF141" s="86"/>
      <c r="AG141" s="74"/>
      <c r="AH141" s="86"/>
      <c r="AI141" s="86"/>
      <c r="AJ141" s="74"/>
      <c r="AK141" s="86"/>
      <c r="AL141" s="86"/>
      <c r="AM141" s="74"/>
      <c r="AN141" s="86"/>
      <c r="AO141" s="86"/>
      <c r="AP141" s="74"/>
      <c r="AQ141" s="86"/>
      <c r="AR141" s="86"/>
    </row>
    <row r="142" spans="2:55" ht="66" customHeight="1" x14ac:dyDescent="0.2">
      <c r="B142" s="99" t="s">
        <v>11</v>
      </c>
      <c r="C142" s="93" t="s">
        <v>199</v>
      </c>
      <c r="D142" s="94" t="s">
        <v>209</v>
      </c>
      <c r="E142" s="95" t="s">
        <v>36</v>
      </c>
      <c r="F142" s="96" t="s">
        <v>23</v>
      </c>
      <c r="G142" s="100" t="s">
        <v>18</v>
      </c>
      <c r="H142" s="97">
        <f t="shared" si="2"/>
        <v>0</v>
      </c>
      <c r="I142" s="74"/>
      <c r="J142" s="86"/>
      <c r="K142" s="86"/>
      <c r="L142" s="74"/>
      <c r="M142" s="86"/>
      <c r="N142" s="86"/>
      <c r="O142" s="74"/>
      <c r="P142" s="86"/>
      <c r="Q142" s="86"/>
      <c r="R142" s="74"/>
      <c r="S142" s="86"/>
      <c r="T142" s="86"/>
      <c r="U142" s="74"/>
      <c r="V142" s="86"/>
      <c r="W142" s="86"/>
      <c r="X142" s="74"/>
      <c r="Y142" s="86"/>
      <c r="Z142" s="86"/>
      <c r="AA142" s="74"/>
      <c r="AB142" s="86"/>
      <c r="AC142" s="86"/>
      <c r="AD142" s="74"/>
      <c r="AE142" s="86"/>
      <c r="AF142" s="86"/>
      <c r="AG142" s="74"/>
      <c r="AH142" s="86"/>
      <c r="AI142" s="86"/>
      <c r="AJ142" s="74"/>
      <c r="AK142" s="86"/>
      <c r="AL142" s="86"/>
      <c r="AM142" s="74"/>
      <c r="AN142" s="86"/>
      <c r="AO142" s="86"/>
      <c r="AP142" s="74" t="s">
        <v>2</v>
      </c>
      <c r="AQ142" s="86"/>
      <c r="AR142" s="86"/>
    </row>
    <row r="143" spans="2:55" ht="52.5" customHeight="1" x14ac:dyDescent="0.2">
      <c r="B143" s="99" t="s">
        <v>11</v>
      </c>
      <c r="C143" s="93" t="s">
        <v>211</v>
      </c>
      <c r="D143" s="94" t="s">
        <v>212</v>
      </c>
      <c r="E143" s="95" t="s">
        <v>35</v>
      </c>
      <c r="F143" s="96" t="s">
        <v>22</v>
      </c>
      <c r="G143" s="100" t="s">
        <v>19</v>
      </c>
      <c r="H143" s="97">
        <f t="shared" si="2"/>
        <v>0</v>
      </c>
      <c r="I143" s="74"/>
      <c r="J143" s="86"/>
      <c r="K143" s="86"/>
      <c r="L143" s="74"/>
      <c r="M143" s="86"/>
      <c r="N143" s="86"/>
      <c r="O143" s="74" t="s">
        <v>3</v>
      </c>
      <c r="P143" s="86"/>
      <c r="Q143" s="86"/>
      <c r="R143" s="74"/>
      <c r="S143" s="86"/>
      <c r="T143" s="86"/>
      <c r="U143" s="74"/>
      <c r="V143" s="86"/>
      <c r="W143" s="86"/>
      <c r="X143" s="74"/>
      <c r="Y143" s="86"/>
      <c r="Z143" s="86"/>
      <c r="AA143" s="74"/>
      <c r="AB143" s="86"/>
      <c r="AC143" s="86"/>
      <c r="AD143" s="74"/>
      <c r="AE143" s="86"/>
      <c r="AF143" s="86"/>
      <c r="AG143" s="74" t="s">
        <v>3</v>
      </c>
      <c r="AH143" s="86"/>
      <c r="AI143" s="86"/>
      <c r="AJ143" s="74"/>
      <c r="AK143" s="86"/>
      <c r="AL143" s="86"/>
      <c r="AM143" s="74"/>
      <c r="AN143" s="86"/>
      <c r="AO143" s="86"/>
      <c r="AP143" s="74"/>
      <c r="AQ143" s="86"/>
      <c r="AR143" s="86"/>
    </row>
    <row r="144" spans="2:55" ht="69" customHeight="1" x14ac:dyDescent="0.2">
      <c r="B144" s="99" t="s">
        <v>11</v>
      </c>
      <c r="C144" s="93" t="s">
        <v>211</v>
      </c>
      <c r="D144" s="94" t="s">
        <v>471</v>
      </c>
      <c r="E144" s="95" t="s">
        <v>521</v>
      </c>
      <c r="F144" s="96" t="s">
        <v>23</v>
      </c>
      <c r="G144" s="100" t="s">
        <v>18</v>
      </c>
      <c r="H144" s="97">
        <f t="shared" si="2"/>
        <v>0</v>
      </c>
      <c r="I144" s="74"/>
      <c r="J144" s="86"/>
      <c r="K144" s="86"/>
      <c r="L144" s="74" t="s">
        <v>2</v>
      </c>
      <c r="M144" s="86"/>
      <c r="N144" s="86"/>
      <c r="O144" s="74" t="s">
        <v>2</v>
      </c>
      <c r="P144" s="86"/>
      <c r="Q144" s="86"/>
      <c r="R144" s="74"/>
      <c r="S144" s="86"/>
      <c r="T144" s="86"/>
      <c r="U144" s="74"/>
      <c r="V144" s="86"/>
      <c r="W144" s="86"/>
      <c r="X144" s="74"/>
      <c r="Y144" s="86"/>
      <c r="Z144" s="86"/>
      <c r="AA144" s="74"/>
      <c r="AB144" s="86"/>
      <c r="AC144" s="86"/>
      <c r="AD144" s="74"/>
      <c r="AE144" s="86"/>
      <c r="AF144" s="86"/>
      <c r="AG144" s="74"/>
      <c r="AH144" s="86"/>
      <c r="AI144" s="86"/>
      <c r="AJ144" s="74"/>
      <c r="AK144" s="86"/>
      <c r="AL144" s="86"/>
      <c r="AM144" s="74"/>
      <c r="AN144" s="86"/>
      <c r="AO144" s="86"/>
      <c r="AP144" s="74"/>
      <c r="AQ144" s="86"/>
      <c r="AR144" s="86"/>
    </row>
    <row r="145" spans="2:44" ht="52.5" customHeight="1" x14ac:dyDescent="0.2">
      <c r="B145" s="99" t="s">
        <v>11</v>
      </c>
      <c r="C145" s="93" t="s">
        <v>211</v>
      </c>
      <c r="D145" s="94" t="s">
        <v>213</v>
      </c>
      <c r="E145" s="95" t="s">
        <v>35</v>
      </c>
      <c r="F145" s="96" t="s">
        <v>22</v>
      </c>
      <c r="G145" s="100" t="s">
        <v>18</v>
      </c>
      <c r="H145" s="97">
        <f t="shared" si="2"/>
        <v>0</v>
      </c>
      <c r="I145" s="74"/>
      <c r="J145" s="86"/>
      <c r="K145" s="86"/>
      <c r="L145" s="74" t="s">
        <v>3</v>
      </c>
      <c r="M145" s="86"/>
      <c r="N145" s="86"/>
      <c r="O145" s="74" t="s">
        <v>3</v>
      </c>
      <c r="P145" s="86"/>
      <c r="Q145" s="86"/>
      <c r="R145" s="74" t="s">
        <v>3</v>
      </c>
      <c r="S145" s="86"/>
      <c r="T145" s="86"/>
      <c r="U145" s="74" t="s">
        <v>3</v>
      </c>
      <c r="V145" s="86"/>
      <c r="W145" s="86"/>
      <c r="X145" s="74" t="s">
        <v>3</v>
      </c>
      <c r="Y145" s="86"/>
      <c r="Z145" s="86"/>
      <c r="AA145" s="74" t="s">
        <v>3</v>
      </c>
      <c r="AB145" s="86"/>
      <c r="AC145" s="86"/>
      <c r="AD145" s="74" t="s">
        <v>3</v>
      </c>
      <c r="AE145" s="86"/>
      <c r="AF145" s="86"/>
      <c r="AG145" s="74" t="s">
        <v>3</v>
      </c>
      <c r="AH145" s="86"/>
      <c r="AI145" s="86"/>
      <c r="AJ145" s="74" t="s">
        <v>3</v>
      </c>
      <c r="AK145" s="86"/>
      <c r="AL145" s="86"/>
      <c r="AM145" s="74" t="s">
        <v>3</v>
      </c>
      <c r="AN145" s="86"/>
      <c r="AO145" s="86"/>
      <c r="AP145" s="74" t="s">
        <v>3</v>
      </c>
      <c r="AQ145" s="86"/>
      <c r="AR145" s="86"/>
    </row>
    <row r="146" spans="2:44" ht="74.25" customHeight="1" x14ac:dyDescent="0.2">
      <c r="B146" s="99" t="s">
        <v>11</v>
      </c>
      <c r="C146" s="93" t="s">
        <v>214</v>
      </c>
      <c r="D146" s="94" t="s">
        <v>215</v>
      </c>
      <c r="E146" s="95" t="s">
        <v>29</v>
      </c>
      <c r="F146" s="96" t="s">
        <v>22</v>
      </c>
      <c r="G146" s="100" t="s">
        <v>18</v>
      </c>
      <c r="H146" s="97">
        <f t="shared" si="2"/>
        <v>0</v>
      </c>
      <c r="I146" s="74" t="s">
        <v>5</v>
      </c>
      <c r="J146" s="86"/>
      <c r="K146" s="86"/>
      <c r="L146" s="74" t="s">
        <v>5</v>
      </c>
      <c r="M146" s="86"/>
      <c r="N146" s="86"/>
      <c r="O146" s="74" t="s">
        <v>5</v>
      </c>
      <c r="P146" s="86"/>
      <c r="Q146" s="86"/>
      <c r="R146" s="74" t="s">
        <v>5</v>
      </c>
      <c r="S146" s="86"/>
      <c r="T146" s="86"/>
      <c r="U146" s="74" t="s">
        <v>5</v>
      </c>
      <c r="V146" s="86"/>
      <c r="W146" s="86"/>
      <c r="X146" s="74" t="s">
        <v>5</v>
      </c>
      <c r="Y146" s="86"/>
      <c r="Z146" s="86"/>
      <c r="AA146" s="74" t="s">
        <v>5</v>
      </c>
      <c r="AB146" s="86"/>
      <c r="AC146" s="86"/>
      <c r="AD146" s="74" t="s">
        <v>5</v>
      </c>
      <c r="AE146" s="86"/>
      <c r="AF146" s="86"/>
      <c r="AG146" s="74" t="s">
        <v>5</v>
      </c>
      <c r="AH146" s="86"/>
      <c r="AI146" s="86"/>
      <c r="AJ146" s="74" t="s">
        <v>5</v>
      </c>
      <c r="AK146" s="86"/>
      <c r="AL146" s="86"/>
      <c r="AM146" s="74" t="s">
        <v>5</v>
      </c>
      <c r="AN146" s="86"/>
      <c r="AO146" s="86"/>
      <c r="AP146" s="74" t="s">
        <v>5</v>
      </c>
      <c r="AQ146" s="86"/>
      <c r="AR146" s="86"/>
    </row>
    <row r="147" spans="2:44" ht="75.75" customHeight="1" x14ac:dyDescent="0.2">
      <c r="B147" s="99" t="s">
        <v>11</v>
      </c>
      <c r="C147" s="93" t="s">
        <v>214</v>
      </c>
      <c r="D147" s="94" t="s">
        <v>216</v>
      </c>
      <c r="E147" s="95" t="s">
        <v>28</v>
      </c>
      <c r="F147" s="96" t="s">
        <v>22</v>
      </c>
      <c r="G147" s="100" t="s">
        <v>19</v>
      </c>
      <c r="H147" s="97">
        <f t="shared" si="2"/>
        <v>0</v>
      </c>
      <c r="I147" s="74"/>
      <c r="J147" s="86"/>
      <c r="K147" s="86"/>
      <c r="L147" s="74"/>
      <c r="M147" s="86"/>
      <c r="N147" s="86"/>
      <c r="O147" s="74" t="s">
        <v>3</v>
      </c>
      <c r="P147" s="86"/>
      <c r="Q147" s="86"/>
      <c r="R147" s="74"/>
      <c r="S147" s="86"/>
      <c r="T147" s="86"/>
      <c r="U147" s="74"/>
      <c r="V147" s="86"/>
      <c r="W147" s="86"/>
      <c r="X147" s="74" t="s">
        <v>3</v>
      </c>
      <c r="Y147" s="86"/>
      <c r="Z147" s="86"/>
      <c r="AA147" s="74"/>
      <c r="AB147" s="86"/>
      <c r="AC147" s="86"/>
      <c r="AD147" s="74"/>
      <c r="AE147" s="86"/>
      <c r="AF147" s="86"/>
      <c r="AG147" s="74"/>
      <c r="AH147" s="86"/>
      <c r="AI147" s="86"/>
      <c r="AJ147" s="74" t="s">
        <v>3</v>
      </c>
      <c r="AK147" s="86"/>
      <c r="AL147" s="86"/>
      <c r="AM147" s="74"/>
      <c r="AN147" s="86"/>
      <c r="AO147" s="86"/>
      <c r="AP147" s="74"/>
      <c r="AQ147" s="86"/>
      <c r="AR147" s="86"/>
    </row>
    <row r="148" spans="2:44" ht="72.75" customHeight="1" x14ac:dyDescent="0.2">
      <c r="B148" s="99" t="s">
        <v>11</v>
      </c>
      <c r="C148" s="93" t="s">
        <v>214</v>
      </c>
      <c r="D148" s="94" t="s">
        <v>217</v>
      </c>
      <c r="E148" s="95" t="s">
        <v>29</v>
      </c>
      <c r="F148" s="96" t="s">
        <v>22</v>
      </c>
      <c r="G148" s="100" t="s">
        <v>18</v>
      </c>
      <c r="H148" s="97">
        <f t="shared" si="2"/>
        <v>0</v>
      </c>
      <c r="I148" s="74" t="s">
        <v>5</v>
      </c>
      <c r="J148" s="86"/>
      <c r="K148" s="86"/>
      <c r="L148" s="74" t="s">
        <v>5</v>
      </c>
      <c r="M148" s="86"/>
      <c r="N148" s="86"/>
      <c r="O148" s="74" t="s">
        <v>5</v>
      </c>
      <c r="P148" s="86"/>
      <c r="Q148" s="86"/>
      <c r="R148" s="74" t="s">
        <v>5</v>
      </c>
      <c r="S148" s="86"/>
      <c r="T148" s="86"/>
      <c r="U148" s="74" t="s">
        <v>5</v>
      </c>
      <c r="V148" s="86"/>
      <c r="W148" s="86"/>
      <c r="X148" s="74" t="s">
        <v>5</v>
      </c>
      <c r="Y148" s="86"/>
      <c r="Z148" s="86"/>
      <c r="AA148" s="74" t="s">
        <v>5</v>
      </c>
      <c r="AB148" s="86"/>
      <c r="AC148" s="86"/>
      <c r="AD148" s="74" t="s">
        <v>5</v>
      </c>
      <c r="AE148" s="86"/>
      <c r="AF148" s="86"/>
      <c r="AG148" s="74" t="s">
        <v>5</v>
      </c>
      <c r="AH148" s="86"/>
      <c r="AI148" s="86"/>
      <c r="AJ148" s="74" t="s">
        <v>5</v>
      </c>
      <c r="AK148" s="86"/>
      <c r="AL148" s="86"/>
      <c r="AM148" s="74" t="s">
        <v>5</v>
      </c>
      <c r="AN148" s="86"/>
      <c r="AO148" s="86"/>
      <c r="AP148" s="74" t="s">
        <v>5</v>
      </c>
      <c r="AQ148" s="86"/>
      <c r="AR148" s="86"/>
    </row>
    <row r="149" spans="2:44" ht="88.5" customHeight="1" x14ac:dyDescent="0.2">
      <c r="B149" s="99" t="s">
        <v>11</v>
      </c>
      <c r="C149" s="93" t="s">
        <v>214</v>
      </c>
      <c r="D149" s="94" t="s">
        <v>219</v>
      </c>
      <c r="E149" s="95" t="s">
        <v>35</v>
      </c>
      <c r="F149" s="96" t="s">
        <v>22</v>
      </c>
      <c r="G149" s="100" t="s">
        <v>19</v>
      </c>
      <c r="H149" s="97">
        <f t="shared" si="2"/>
        <v>0</v>
      </c>
      <c r="I149" s="74"/>
      <c r="J149" s="86"/>
      <c r="K149" s="86"/>
      <c r="L149" s="74"/>
      <c r="M149" s="86"/>
      <c r="N149" s="86"/>
      <c r="O149" s="74"/>
      <c r="P149" s="86"/>
      <c r="Q149" s="86"/>
      <c r="R149" s="74" t="s">
        <v>3</v>
      </c>
      <c r="S149" s="86"/>
      <c r="T149" s="86"/>
      <c r="U149" s="74"/>
      <c r="V149" s="86"/>
      <c r="W149" s="86"/>
      <c r="X149" s="74"/>
      <c r="Y149" s="86"/>
      <c r="Z149" s="86"/>
      <c r="AA149" s="74"/>
      <c r="AB149" s="86"/>
      <c r="AC149" s="86"/>
      <c r="AD149" s="74"/>
      <c r="AE149" s="86"/>
      <c r="AF149" s="86"/>
      <c r="AG149" s="74"/>
      <c r="AH149" s="86"/>
      <c r="AI149" s="86"/>
      <c r="AJ149" s="74"/>
      <c r="AK149" s="86"/>
      <c r="AL149" s="86"/>
      <c r="AM149" s="74"/>
      <c r="AN149" s="86"/>
      <c r="AO149" s="86"/>
      <c r="AP149" s="74"/>
      <c r="AQ149" s="86"/>
      <c r="AR149" s="86"/>
    </row>
    <row r="150" spans="2:44" ht="93" customHeight="1" x14ac:dyDescent="0.2">
      <c r="B150" s="99" t="s">
        <v>11</v>
      </c>
      <c r="C150" s="93" t="s">
        <v>214</v>
      </c>
      <c r="D150" s="94" t="s">
        <v>220</v>
      </c>
      <c r="E150" s="95" t="s">
        <v>35</v>
      </c>
      <c r="F150" s="96" t="s">
        <v>22</v>
      </c>
      <c r="G150" s="100" t="s">
        <v>19</v>
      </c>
      <c r="H150" s="97">
        <f t="shared" si="2"/>
        <v>0</v>
      </c>
      <c r="I150" s="74"/>
      <c r="J150" s="86"/>
      <c r="K150" s="86"/>
      <c r="L150" s="74"/>
      <c r="M150" s="86"/>
      <c r="N150" s="86"/>
      <c r="O150" s="74"/>
      <c r="P150" s="86"/>
      <c r="Q150" s="86"/>
      <c r="R150" s="74"/>
      <c r="S150" s="86"/>
      <c r="T150" s="86"/>
      <c r="U150" s="74"/>
      <c r="V150" s="86"/>
      <c r="W150" s="86"/>
      <c r="X150" s="74"/>
      <c r="Y150" s="86"/>
      <c r="Z150" s="86"/>
      <c r="AA150" s="74" t="s">
        <v>3</v>
      </c>
      <c r="AB150" s="86"/>
      <c r="AC150" s="86"/>
      <c r="AD150" s="74"/>
      <c r="AE150" s="86"/>
      <c r="AF150" s="86"/>
      <c r="AG150" s="74"/>
      <c r="AH150" s="86"/>
      <c r="AI150" s="86"/>
      <c r="AJ150" s="74"/>
      <c r="AK150" s="86"/>
      <c r="AL150" s="86"/>
      <c r="AM150" s="74"/>
      <c r="AN150" s="86"/>
      <c r="AO150" s="86"/>
      <c r="AP150" s="74"/>
      <c r="AQ150" s="86"/>
      <c r="AR150" s="86"/>
    </row>
    <row r="151" spans="2:44" ht="80.25" customHeight="1" x14ac:dyDescent="0.2">
      <c r="B151" s="99" t="s">
        <v>11</v>
      </c>
      <c r="C151" s="93" t="s">
        <v>221</v>
      </c>
      <c r="D151" s="94" t="s">
        <v>222</v>
      </c>
      <c r="E151" s="95" t="s">
        <v>32</v>
      </c>
      <c r="F151" s="96" t="s">
        <v>23</v>
      </c>
      <c r="G151" s="100" t="s">
        <v>18</v>
      </c>
      <c r="H151" s="97">
        <f t="shared" si="2"/>
        <v>0</v>
      </c>
      <c r="I151" s="74"/>
      <c r="J151" s="86"/>
      <c r="K151" s="86"/>
      <c r="L151" s="74" t="s">
        <v>2</v>
      </c>
      <c r="M151" s="86"/>
      <c r="N151" s="86"/>
      <c r="O151" s="74" t="s">
        <v>2</v>
      </c>
      <c r="P151" s="86"/>
      <c r="Q151" s="86"/>
      <c r="R151" s="74"/>
      <c r="S151" s="86"/>
      <c r="T151" s="86"/>
      <c r="U151" s="74"/>
      <c r="V151" s="86"/>
      <c r="W151" s="86"/>
      <c r="X151" s="74"/>
      <c r="Y151" s="86"/>
      <c r="Z151" s="86"/>
      <c r="AA151" s="74"/>
      <c r="AB151" s="86"/>
      <c r="AC151" s="86"/>
      <c r="AD151" s="74"/>
      <c r="AE151" s="86"/>
      <c r="AF151" s="86"/>
      <c r="AG151" s="74"/>
      <c r="AH151" s="86"/>
      <c r="AI151" s="86"/>
      <c r="AJ151" s="74"/>
      <c r="AK151" s="86"/>
      <c r="AL151" s="86"/>
      <c r="AM151" s="74"/>
      <c r="AN151" s="86"/>
      <c r="AO151" s="86"/>
      <c r="AP151" s="74"/>
      <c r="AQ151" s="86"/>
      <c r="AR151" s="86"/>
    </row>
    <row r="152" spans="2:44" ht="80.25" customHeight="1" x14ac:dyDescent="0.2">
      <c r="B152" s="99" t="s">
        <v>11</v>
      </c>
      <c r="C152" s="93" t="s">
        <v>221</v>
      </c>
      <c r="D152" s="94" t="s">
        <v>473</v>
      </c>
      <c r="E152" s="95" t="s">
        <v>32</v>
      </c>
      <c r="F152" s="96" t="s">
        <v>22</v>
      </c>
      <c r="G152" s="100" t="s">
        <v>18</v>
      </c>
      <c r="H152" s="97">
        <f t="shared" si="2"/>
        <v>0</v>
      </c>
      <c r="I152" s="74" t="s">
        <v>3</v>
      </c>
      <c r="J152" s="86"/>
      <c r="K152" s="86"/>
      <c r="L152" s="74" t="s">
        <v>3</v>
      </c>
      <c r="M152" s="86"/>
      <c r="N152" s="86"/>
      <c r="O152" s="74" t="s">
        <v>3</v>
      </c>
      <c r="P152" s="86"/>
      <c r="Q152" s="86"/>
      <c r="R152" s="74"/>
      <c r="S152" s="86"/>
      <c r="T152" s="86"/>
      <c r="U152" s="74"/>
      <c r="V152" s="86"/>
      <c r="W152" s="86"/>
      <c r="X152" s="74"/>
      <c r="Y152" s="86"/>
      <c r="Z152" s="86"/>
      <c r="AA152" s="74"/>
      <c r="AB152" s="86"/>
      <c r="AC152" s="86"/>
      <c r="AD152" s="74"/>
      <c r="AE152" s="86"/>
      <c r="AF152" s="86"/>
      <c r="AG152" s="74"/>
      <c r="AH152" s="86"/>
      <c r="AI152" s="86"/>
      <c r="AJ152" s="74"/>
      <c r="AK152" s="86"/>
      <c r="AL152" s="86"/>
      <c r="AM152" s="74"/>
      <c r="AN152" s="86"/>
      <c r="AO152" s="86"/>
      <c r="AP152" s="74"/>
      <c r="AQ152" s="86"/>
      <c r="AR152" s="86"/>
    </row>
    <row r="153" spans="2:44" ht="71.25" customHeight="1" x14ac:dyDescent="0.2">
      <c r="B153" s="99" t="s">
        <v>11</v>
      </c>
      <c r="C153" s="93" t="s">
        <v>221</v>
      </c>
      <c r="D153" s="94" t="s">
        <v>474</v>
      </c>
      <c r="E153" s="95" t="s">
        <v>32</v>
      </c>
      <c r="F153" s="96" t="s">
        <v>22</v>
      </c>
      <c r="G153" s="100" t="s">
        <v>18</v>
      </c>
      <c r="H153" s="97">
        <f t="shared" si="2"/>
        <v>0</v>
      </c>
      <c r="I153" s="74"/>
      <c r="J153" s="86"/>
      <c r="K153" s="86"/>
      <c r="L153" s="74" t="s">
        <v>3</v>
      </c>
      <c r="M153" s="86"/>
      <c r="N153" s="86"/>
      <c r="O153" s="74" t="s">
        <v>3</v>
      </c>
      <c r="P153" s="86"/>
      <c r="Q153" s="86"/>
      <c r="R153" s="74" t="s">
        <v>3</v>
      </c>
      <c r="S153" s="86"/>
      <c r="T153" s="86"/>
      <c r="U153" s="74" t="s">
        <v>3</v>
      </c>
      <c r="V153" s="86"/>
      <c r="W153" s="86"/>
      <c r="X153" s="74" t="s">
        <v>3</v>
      </c>
      <c r="Y153" s="86"/>
      <c r="Z153" s="86"/>
      <c r="AA153" s="74" t="s">
        <v>3</v>
      </c>
      <c r="AB153" s="86"/>
      <c r="AC153" s="86"/>
      <c r="AD153" s="74" t="s">
        <v>3</v>
      </c>
      <c r="AE153" s="86"/>
      <c r="AF153" s="96"/>
      <c r="AG153" s="74" t="s">
        <v>3</v>
      </c>
      <c r="AH153" s="86"/>
      <c r="AI153" s="86"/>
      <c r="AJ153" s="74" t="s">
        <v>3</v>
      </c>
      <c r="AK153" s="86"/>
      <c r="AL153" s="86"/>
      <c r="AM153" s="74" t="s">
        <v>3</v>
      </c>
      <c r="AN153" s="86"/>
      <c r="AO153" s="86"/>
      <c r="AP153" s="74"/>
      <c r="AQ153" s="86"/>
      <c r="AR153" s="86"/>
    </row>
    <row r="154" spans="2:44" ht="77.099999999999994" customHeight="1" x14ac:dyDescent="0.2">
      <c r="B154" s="99" t="s">
        <v>11</v>
      </c>
      <c r="C154" s="93" t="s">
        <v>221</v>
      </c>
      <c r="D154" s="94" t="s">
        <v>223</v>
      </c>
      <c r="E154" s="95" t="s">
        <v>32</v>
      </c>
      <c r="F154" s="96" t="s">
        <v>22</v>
      </c>
      <c r="G154" s="100" t="s">
        <v>18</v>
      </c>
      <c r="H154" s="97">
        <f t="shared" si="2"/>
        <v>0</v>
      </c>
      <c r="I154" s="74"/>
      <c r="J154" s="86"/>
      <c r="K154" s="86"/>
      <c r="L154" s="74"/>
      <c r="M154" s="86"/>
      <c r="N154" s="86"/>
      <c r="O154" s="74"/>
      <c r="P154" s="86"/>
      <c r="Q154" s="86"/>
      <c r="R154" s="74"/>
      <c r="S154" s="86"/>
      <c r="T154" s="86"/>
      <c r="U154" s="74"/>
      <c r="V154" s="86"/>
      <c r="W154" s="86"/>
      <c r="X154" s="74"/>
      <c r="Y154" s="86"/>
      <c r="Z154" s="86"/>
      <c r="AA154" s="74"/>
      <c r="AB154" s="86"/>
      <c r="AC154" s="86"/>
      <c r="AD154" s="74"/>
      <c r="AE154" s="86"/>
      <c r="AF154" s="86"/>
      <c r="AG154" s="74" t="s">
        <v>3</v>
      </c>
      <c r="AH154" s="86"/>
      <c r="AI154" s="86"/>
      <c r="AJ154" s="74"/>
      <c r="AK154" s="86"/>
      <c r="AL154" s="86"/>
      <c r="AM154" s="74"/>
      <c r="AN154" s="86"/>
      <c r="AO154" s="86"/>
      <c r="AP154" s="74"/>
      <c r="AQ154" s="86"/>
      <c r="AR154" s="86"/>
    </row>
    <row r="155" spans="2:44" ht="78.75" customHeight="1" x14ac:dyDescent="0.2">
      <c r="B155" s="99" t="s">
        <v>11</v>
      </c>
      <c r="C155" s="93" t="s">
        <v>221</v>
      </c>
      <c r="D155" s="94" t="s">
        <v>227</v>
      </c>
      <c r="E155" s="95" t="s">
        <v>34</v>
      </c>
      <c r="F155" s="96" t="s">
        <v>22</v>
      </c>
      <c r="G155" s="100" t="s">
        <v>19</v>
      </c>
      <c r="H155" s="97">
        <f t="shared" si="2"/>
        <v>0</v>
      </c>
      <c r="I155" s="74"/>
      <c r="J155" s="86"/>
      <c r="K155" s="86"/>
      <c r="L155" s="74" t="s">
        <v>3</v>
      </c>
      <c r="M155" s="86"/>
      <c r="N155" s="86"/>
      <c r="O155" s="86"/>
      <c r="P155" s="86"/>
      <c r="Q155" s="86"/>
      <c r="R155" s="86"/>
      <c r="S155" s="86"/>
      <c r="T155" s="86"/>
      <c r="U155" s="74" t="s">
        <v>3</v>
      </c>
      <c r="V155" s="86"/>
      <c r="W155" s="86"/>
      <c r="X155" s="86"/>
      <c r="Y155" s="86"/>
      <c r="Z155" s="86"/>
      <c r="AA155" s="86"/>
      <c r="AB155" s="86"/>
      <c r="AC155" s="86"/>
      <c r="AD155" s="74" t="s">
        <v>3</v>
      </c>
      <c r="AE155" s="86"/>
      <c r="AF155" s="86"/>
      <c r="AG155" s="86"/>
      <c r="AH155" s="86"/>
      <c r="AI155" s="86"/>
      <c r="AJ155" s="86"/>
      <c r="AK155" s="86"/>
      <c r="AL155" s="86"/>
      <c r="AM155" s="74" t="s">
        <v>3</v>
      </c>
      <c r="AN155" s="86"/>
      <c r="AO155" s="86"/>
      <c r="AP155" s="86"/>
      <c r="AQ155" s="86"/>
      <c r="AR155" s="86"/>
    </row>
    <row r="156" spans="2:44" ht="59.25" customHeight="1" x14ac:dyDescent="0.2">
      <c r="B156" s="99" t="s">
        <v>11</v>
      </c>
      <c r="C156" s="93" t="s">
        <v>221</v>
      </c>
      <c r="D156" s="94" t="s">
        <v>472</v>
      </c>
      <c r="E156" s="95" t="s">
        <v>34</v>
      </c>
      <c r="F156" s="96" t="s">
        <v>22</v>
      </c>
      <c r="G156" s="100" t="s">
        <v>18</v>
      </c>
      <c r="H156" s="97">
        <f t="shared" si="2"/>
        <v>0</v>
      </c>
      <c r="I156" s="74"/>
      <c r="J156" s="86"/>
      <c r="K156" s="86"/>
      <c r="L156" s="86"/>
      <c r="M156" s="86"/>
      <c r="N156" s="86"/>
      <c r="O156" s="74"/>
      <c r="P156" s="86"/>
      <c r="Q156" s="86"/>
      <c r="R156" s="74"/>
      <c r="S156" s="86"/>
      <c r="T156" s="86"/>
      <c r="U156" s="74"/>
      <c r="V156" s="86"/>
      <c r="W156" s="86"/>
      <c r="X156" s="74"/>
      <c r="Y156" s="86"/>
      <c r="Z156" s="86"/>
      <c r="AA156" s="74"/>
      <c r="AB156" s="86"/>
      <c r="AC156" s="86"/>
      <c r="AD156" s="74" t="s">
        <v>3</v>
      </c>
      <c r="AE156" s="86"/>
      <c r="AF156" s="86"/>
      <c r="AG156" s="74"/>
      <c r="AH156" s="86"/>
      <c r="AI156" s="86"/>
      <c r="AJ156" s="86"/>
      <c r="AK156" s="86"/>
      <c r="AL156" s="86"/>
      <c r="AM156" s="74"/>
      <c r="AN156" s="86"/>
      <c r="AO156" s="86"/>
      <c r="AP156" s="74"/>
      <c r="AQ156" s="86"/>
      <c r="AR156" s="86"/>
    </row>
    <row r="157" spans="2:44" ht="57.75" customHeight="1" x14ac:dyDescent="0.2">
      <c r="B157" s="99" t="s">
        <v>11</v>
      </c>
      <c r="C157" s="93" t="s">
        <v>476</v>
      </c>
      <c r="D157" s="94" t="s">
        <v>478</v>
      </c>
      <c r="E157" s="95" t="s">
        <v>26</v>
      </c>
      <c r="F157" s="96" t="s">
        <v>22</v>
      </c>
      <c r="G157" s="100" t="s">
        <v>19</v>
      </c>
      <c r="H157" s="97">
        <f t="shared" si="2"/>
        <v>0</v>
      </c>
      <c r="I157" s="74"/>
      <c r="J157" s="86"/>
      <c r="K157" s="86"/>
      <c r="L157" s="74" t="s">
        <v>3</v>
      </c>
      <c r="M157" s="86"/>
      <c r="N157" s="86"/>
      <c r="O157" s="74" t="s">
        <v>3</v>
      </c>
      <c r="P157" s="86"/>
      <c r="Q157" s="86"/>
      <c r="R157" s="74" t="s">
        <v>3</v>
      </c>
      <c r="S157" s="86"/>
      <c r="T157" s="86"/>
      <c r="U157" s="74" t="s">
        <v>3</v>
      </c>
      <c r="V157" s="86"/>
      <c r="W157" s="86"/>
      <c r="X157" s="74" t="s">
        <v>3</v>
      </c>
      <c r="Y157" s="86"/>
      <c r="Z157" s="86"/>
      <c r="AA157" s="74" t="s">
        <v>3</v>
      </c>
      <c r="AB157" s="86"/>
      <c r="AC157" s="86"/>
      <c r="AD157" s="74" t="s">
        <v>3</v>
      </c>
      <c r="AE157" s="86"/>
      <c r="AF157" s="86"/>
      <c r="AG157" s="74" t="s">
        <v>3</v>
      </c>
      <c r="AH157" s="86"/>
      <c r="AI157" s="86"/>
      <c r="AJ157" s="74" t="s">
        <v>3</v>
      </c>
      <c r="AK157" s="86"/>
      <c r="AL157" s="86"/>
      <c r="AM157" s="74" t="s">
        <v>3</v>
      </c>
      <c r="AN157" s="86"/>
      <c r="AO157" s="74"/>
      <c r="AP157" s="74" t="s">
        <v>3</v>
      </c>
      <c r="AQ157" s="86"/>
      <c r="AR157" s="86"/>
    </row>
    <row r="158" spans="2:44" ht="69" customHeight="1" x14ac:dyDescent="0.2">
      <c r="B158" s="99" t="s">
        <v>11</v>
      </c>
      <c r="C158" s="93" t="s">
        <v>477</v>
      </c>
      <c r="D158" s="94" t="s">
        <v>479</v>
      </c>
      <c r="E158" s="95" t="s">
        <v>26</v>
      </c>
      <c r="F158" s="96" t="s">
        <v>22</v>
      </c>
      <c r="G158" s="100" t="s">
        <v>19</v>
      </c>
      <c r="H158" s="97">
        <f t="shared" si="2"/>
        <v>0</v>
      </c>
      <c r="I158" s="74"/>
      <c r="J158" s="86"/>
      <c r="K158" s="86"/>
      <c r="L158" s="74"/>
      <c r="M158" s="86"/>
      <c r="N158" s="86"/>
      <c r="O158" s="74"/>
      <c r="P158" s="86"/>
      <c r="Q158" s="86"/>
      <c r="R158" s="74" t="s">
        <v>3</v>
      </c>
      <c r="S158" s="86"/>
      <c r="T158" s="86"/>
      <c r="U158" s="74" t="s">
        <v>3</v>
      </c>
      <c r="V158" s="86"/>
      <c r="W158" s="86"/>
      <c r="X158" s="74" t="s">
        <v>3</v>
      </c>
      <c r="Y158" s="86"/>
      <c r="Z158" s="86"/>
      <c r="AA158" s="74" t="s">
        <v>3</v>
      </c>
      <c r="AB158" s="86"/>
      <c r="AC158" s="86"/>
      <c r="AD158" s="74" t="s">
        <v>3</v>
      </c>
      <c r="AE158" s="86"/>
      <c r="AF158" s="86"/>
      <c r="AG158" s="74" t="s">
        <v>3</v>
      </c>
      <c r="AH158" s="86"/>
      <c r="AI158" s="86"/>
      <c r="AJ158" s="74"/>
      <c r="AK158" s="86"/>
      <c r="AL158" s="86"/>
      <c r="AM158" s="74"/>
      <c r="AN158" s="86"/>
      <c r="AO158" s="86"/>
      <c r="AP158" s="74"/>
      <c r="AQ158" s="86"/>
      <c r="AR158" s="86"/>
    </row>
    <row r="159" spans="2:44" ht="95.25" customHeight="1" x14ac:dyDescent="0.2">
      <c r="B159" s="99" t="s">
        <v>11</v>
      </c>
      <c r="C159" s="93" t="s">
        <v>221</v>
      </c>
      <c r="D159" s="94" t="s">
        <v>532</v>
      </c>
      <c r="E159" s="95" t="s">
        <v>34</v>
      </c>
      <c r="F159" s="96" t="s">
        <v>22</v>
      </c>
      <c r="G159" s="100" t="s">
        <v>19</v>
      </c>
      <c r="H159" s="97">
        <f t="shared" si="2"/>
        <v>0</v>
      </c>
      <c r="I159" s="74"/>
      <c r="J159" s="86"/>
      <c r="K159" s="86"/>
      <c r="L159" s="74" t="s">
        <v>3</v>
      </c>
      <c r="M159" s="86"/>
      <c r="N159" s="86"/>
      <c r="O159" s="74" t="s">
        <v>3</v>
      </c>
      <c r="P159" s="86"/>
      <c r="Q159" s="86"/>
      <c r="R159" s="74" t="s">
        <v>3</v>
      </c>
      <c r="S159" s="86"/>
      <c r="T159" s="86"/>
      <c r="U159" s="74" t="s">
        <v>3</v>
      </c>
      <c r="V159" s="86"/>
      <c r="W159" s="86"/>
      <c r="X159" s="74" t="s">
        <v>3</v>
      </c>
      <c r="Y159" s="86"/>
      <c r="Z159" s="86"/>
      <c r="AA159" s="74" t="s">
        <v>3</v>
      </c>
      <c r="AB159" s="86"/>
      <c r="AC159" s="86"/>
      <c r="AD159" s="74" t="s">
        <v>3</v>
      </c>
      <c r="AE159" s="86"/>
      <c r="AF159" s="86"/>
      <c r="AG159" s="74" t="s">
        <v>3</v>
      </c>
      <c r="AH159" s="86"/>
      <c r="AI159" s="86"/>
      <c r="AJ159" s="74" t="s">
        <v>3</v>
      </c>
      <c r="AK159" s="86"/>
      <c r="AL159" s="86"/>
      <c r="AM159" s="74" t="s">
        <v>3</v>
      </c>
      <c r="AN159" s="86"/>
      <c r="AO159" s="86"/>
      <c r="AP159" s="86"/>
      <c r="AQ159" s="86"/>
      <c r="AR159" s="86"/>
    </row>
    <row r="160" spans="2:44" ht="78" customHeight="1" x14ac:dyDescent="0.2">
      <c r="B160" s="99" t="s">
        <v>11</v>
      </c>
      <c r="C160" s="93" t="s">
        <v>221</v>
      </c>
      <c r="D160" s="94" t="s">
        <v>533</v>
      </c>
      <c r="E160" s="95" t="s">
        <v>26</v>
      </c>
      <c r="F160" s="96" t="s">
        <v>22</v>
      </c>
      <c r="G160" s="100" t="s">
        <v>19</v>
      </c>
      <c r="H160" s="97">
        <f t="shared" si="2"/>
        <v>0</v>
      </c>
      <c r="I160" s="74"/>
      <c r="J160" s="86"/>
      <c r="K160" s="86"/>
      <c r="L160" s="74"/>
      <c r="M160" s="86"/>
      <c r="N160" s="86"/>
      <c r="O160" s="74"/>
      <c r="P160" s="86"/>
      <c r="Q160" s="86"/>
      <c r="R160" s="74"/>
      <c r="S160" s="86"/>
      <c r="T160" s="86"/>
      <c r="U160" s="74" t="s">
        <v>3</v>
      </c>
      <c r="V160" s="86"/>
      <c r="W160" s="86"/>
      <c r="X160" s="74"/>
      <c r="Y160" s="86"/>
      <c r="Z160" s="86"/>
      <c r="AA160" s="74"/>
      <c r="AB160" s="86"/>
      <c r="AC160" s="86"/>
      <c r="AD160" s="74"/>
      <c r="AE160" s="86"/>
      <c r="AF160" s="86"/>
      <c r="AG160" s="86"/>
      <c r="AH160" s="86"/>
      <c r="AI160" s="86"/>
      <c r="AJ160" s="74"/>
      <c r="AK160" s="86"/>
      <c r="AL160" s="86"/>
      <c r="AM160" s="74"/>
      <c r="AN160" s="86"/>
      <c r="AO160" s="86"/>
      <c r="AP160" s="74"/>
      <c r="AQ160" s="86"/>
      <c r="AR160" s="86"/>
    </row>
    <row r="161" spans="2:44" ht="75.75" customHeight="1" x14ac:dyDescent="0.2">
      <c r="B161" s="99" t="s">
        <v>11</v>
      </c>
      <c r="C161" s="93" t="s">
        <v>221</v>
      </c>
      <c r="D161" s="94" t="s">
        <v>534</v>
      </c>
      <c r="E161" s="95" t="s">
        <v>34</v>
      </c>
      <c r="F161" s="96" t="s">
        <v>22</v>
      </c>
      <c r="G161" s="100" t="s">
        <v>19</v>
      </c>
      <c r="H161" s="97">
        <f t="shared" si="2"/>
        <v>0</v>
      </c>
      <c r="I161" s="74"/>
      <c r="J161" s="86"/>
      <c r="K161" s="86"/>
      <c r="L161" s="74"/>
      <c r="M161" s="86"/>
      <c r="N161" s="86"/>
      <c r="O161" s="74"/>
      <c r="P161" s="86"/>
      <c r="Q161" s="86"/>
      <c r="R161" s="74"/>
      <c r="S161" s="86"/>
      <c r="T161" s="86"/>
      <c r="U161" s="86"/>
      <c r="V161" s="86"/>
      <c r="W161" s="86"/>
      <c r="X161" s="74" t="s">
        <v>3</v>
      </c>
      <c r="Y161" s="86"/>
      <c r="Z161" s="86"/>
      <c r="AA161" s="74"/>
      <c r="AB161" s="86"/>
      <c r="AC161" s="86"/>
      <c r="AD161" s="86"/>
      <c r="AE161" s="86"/>
      <c r="AF161" s="86"/>
      <c r="AG161" s="74"/>
      <c r="AH161" s="86"/>
      <c r="AI161" s="86"/>
      <c r="AJ161" s="74"/>
      <c r="AK161" s="86"/>
      <c r="AL161" s="86"/>
      <c r="AM161" s="74"/>
      <c r="AN161" s="86"/>
      <c r="AO161" s="86"/>
      <c r="AP161" s="74"/>
      <c r="AQ161" s="86"/>
      <c r="AR161" s="86"/>
    </row>
    <row r="162" spans="2:44" ht="60.75" customHeight="1" x14ac:dyDescent="0.2">
      <c r="B162" s="99" t="s">
        <v>11</v>
      </c>
      <c r="C162" s="93" t="s">
        <v>221</v>
      </c>
      <c r="D162" s="94" t="s">
        <v>230</v>
      </c>
      <c r="E162" s="95" t="s">
        <v>38</v>
      </c>
      <c r="F162" s="96" t="s">
        <v>23</v>
      </c>
      <c r="G162" s="100" t="s">
        <v>18</v>
      </c>
      <c r="H162" s="97">
        <f t="shared" si="2"/>
        <v>0</v>
      </c>
      <c r="I162" s="74"/>
      <c r="J162" s="86"/>
      <c r="K162" s="86"/>
      <c r="L162" s="74"/>
      <c r="M162" s="86"/>
      <c r="N162" s="86"/>
      <c r="O162" s="74"/>
      <c r="P162" s="86"/>
      <c r="Q162" s="86"/>
      <c r="R162" s="74"/>
      <c r="S162" s="86"/>
      <c r="T162" s="86"/>
      <c r="U162" s="74"/>
      <c r="V162" s="86"/>
      <c r="W162" s="86"/>
      <c r="X162" s="74"/>
      <c r="Y162" s="86"/>
      <c r="Z162" s="86"/>
      <c r="AA162" s="74"/>
      <c r="AB162" s="86"/>
      <c r="AC162" s="86"/>
      <c r="AD162" s="74"/>
      <c r="AE162" s="86"/>
      <c r="AF162" s="86"/>
      <c r="AG162" s="74"/>
      <c r="AH162" s="86"/>
      <c r="AI162" s="86"/>
      <c r="AJ162" s="74"/>
      <c r="AK162" s="86"/>
      <c r="AL162" s="86"/>
      <c r="AM162" s="74"/>
      <c r="AN162" s="86"/>
      <c r="AO162" s="86"/>
      <c r="AP162" s="74" t="s">
        <v>2</v>
      </c>
      <c r="AQ162" s="86"/>
      <c r="AR162" s="86"/>
    </row>
    <row r="163" spans="2:44" ht="55.5" customHeight="1" x14ac:dyDescent="0.2">
      <c r="B163" s="99" t="s">
        <v>12</v>
      </c>
      <c r="C163" s="93" t="s">
        <v>231</v>
      </c>
      <c r="D163" s="94" t="s">
        <v>475</v>
      </c>
      <c r="E163" s="95" t="s">
        <v>28</v>
      </c>
      <c r="F163" s="96" t="s">
        <v>23</v>
      </c>
      <c r="G163" s="100" t="s">
        <v>18</v>
      </c>
      <c r="H163" s="97">
        <f t="shared" si="2"/>
        <v>0</v>
      </c>
      <c r="I163" s="74"/>
      <c r="J163" s="86"/>
      <c r="K163" s="86"/>
      <c r="L163" s="74"/>
      <c r="M163" s="86"/>
      <c r="N163" s="86"/>
      <c r="O163" s="74"/>
      <c r="P163" s="86"/>
      <c r="Q163" s="86"/>
      <c r="R163" s="74" t="s">
        <v>2</v>
      </c>
      <c r="S163" s="86"/>
      <c r="T163" s="86"/>
      <c r="U163" s="74" t="s">
        <v>2</v>
      </c>
      <c r="V163" s="86"/>
      <c r="W163" s="86"/>
      <c r="X163" s="86"/>
      <c r="Y163" s="86"/>
      <c r="Z163" s="86"/>
      <c r="AA163" s="74"/>
      <c r="AB163" s="86"/>
      <c r="AC163" s="86"/>
      <c r="AD163" s="74"/>
      <c r="AE163" s="86"/>
      <c r="AF163" s="86"/>
      <c r="AG163" s="74"/>
      <c r="AH163" s="86"/>
      <c r="AI163" s="86"/>
      <c r="AJ163" s="74"/>
      <c r="AK163" s="86"/>
      <c r="AL163" s="86"/>
      <c r="AM163" s="74"/>
      <c r="AN163" s="86"/>
      <c r="AO163" s="86"/>
      <c r="AP163" s="74"/>
      <c r="AQ163" s="86"/>
      <c r="AR163" s="86"/>
    </row>
    <row r="164" spans="2:44" ht="48.75" customHeight="1" x14ac:dyDescent="0.2">
      <c r="B164" s="99" t="s">
        <v>12</v>
      </c>
      <c r="C164" s="93" t="s">
        <v>231</v>
      </c>
      <c r="D164" s="94" t="s">
        <v>232</v>
      </c>
      <c r="E164" s="95" t="s">
        <v>33</v>
      </c>
      <c r="F164" s="96" t="s">
        <v>23</v>
      </c>
      <c r="G164" s="100" t="s">
        <v>18</v>
      </c>
      <c r="H164" s="97">
        <f t="shared" si="2"/>
        <v>0</v>
      </c>
      <c r="I164" s="74"/>
      <c r="J164" s="86"/>
      <c r="K164" s="86"/>
      <c r="L164" s="74"/>
      <c r="M164" s="86"/>
      <c r="N164" s="86"/>
      <c r="O164" s="74"/>
      <c r="P164" s="86"/>
      <c r="Q164" s="86"/>
      <c r="R164" s="74" t="s">
        <v>2</v>
      </c>
      <c r="S164" s="86"/>
      <c r="T164" s="86"/>
      <c r="U164" s="74" t="s">
        <v>2</v>
      </c>
      <c r="V164" s="86"/>
      <c r="W164" s="86"/>
      <c r="X164" s="74"/>
      <c r="Y164" s="86"/>
      <c r="Z164" s="86"/>
      <c r="AA164" s="74"/>
      <c r="AB164" s="86"/>
      <c r="AC164" s="86"/>
      <c r="AD164" s="74"/>
      <c r="AE164" s="86"/>
      <c r="AF164" s="86"/>
      <c r="AG164" s="74"/>
      <c r="AH164" s="86"/>
      <c r="AI164" s="86"/>
      <c r="AJ164" s="74"/>
      <c r="AK164" s="86"/>
      <c r="AL164" s="86"/>
      <c r="AM164" s="74"/>
      <c r="AN164" s="86"/>
      <c r="AO164" s="86"/>
      <c r="AP164" s="74"/>
      <c r="AQ164" s="86"/>
      <c r="AR164" s="86"/>
    </row>
    <row r="165" spans="2:44" ht="57.75" customHeight="1" x14ac:dyDescent="0.2">
      <c r="B165" s="99" t="s">
        <v>12</v>
      </c>
      <c r="C165" s="93" t="s">
        <v>231</v>
      </c>
      <c r="D165" s="94" t="s">
        <v>235</v>
      </c>
      <c r="E165" s="95" t="s">
        <v>28</v>
      </c>
      <c r="F165" s="96" t="s">
        <v>22</v>
      </c>
      <c r="G165" s="100" t="s">
        <v>19</v>
      </c>
      <c r="H165" s="97">
        <f t="shared" si="2"/>
        <v>0</v>
      </c>
      <c r="I165" s="74"/>
      <c r="J165" s="86"/>
      <c r="K165" s="86"/>
      <c r="L165" s="74"/>
      <c r="M165" s="86"/>
      <c r="N165" s="86"/>
      <c r="O165" s="74"/>
      <c r="P165" s="86"/>
      <c r="Q165" s="86"/>
      <c r="R165" s="74"/>
      <c r="S165" s="86"/>
      <c r="T165" s="86"/>
      <c r="U165" s="74"/>
      <c r="V165" s="86"/>
      <c r="W165" s="86"/>
      <c r="X165" s="74" t="s">
        <v>3</v>
      </c>
      <c r="Y165" s="86"/>
      <c r="Z165" s="86"/>
      <c r="AA165" s="74"/>
      <c r="AB165" s="86"/>
      <c r="AC165" s="86"/>
      <c r="AD165" s="74"/>
      <c r="AE165" s="86"/>
      <c r="AF165" s="86"/>
      <c r="AG165" s="74" t="s">
        <v>3</v>
      </c>
      <c r="AH165" s="86"/>
      <c r="AI165" s="86"/>
      <c r="AJ165" s="74"/>
      <c r="AK165" s="86"/>
      <c r="AL165" s="86"/>
      <c r="AM165" s="74"/>
      <c r="AN165" s="86"/>
      <c r="AO165" s="86"/>
      <c r="AP165" s="74"/>
      <c r="AQ165" s="86"/>
      <c r="AR165" s="86"/>
    </row>
    <row r="166" spans="2:44" ht="48.75" customHeight="1" x14ac:dyDescent="0.2">
      <c r="B166" s="99" t="s">
        <v>12</v>
      </c>
      <c r="C166" s="93" t="s">
        <v>231</v>
      </c>
      <c r="D166" s="94" t="s">
        <v>481</v>
      </c>
      <c r="E166" s="95" t="s">
        <v>28</v>
      </c>
      <c r="F166" s="96" t="s">
        <v>22</v>
      </c>
      <c r="G166" s="100" t="s">
        <v>18</v>
      </c>
      <c r="H166" s="97">
        <f t="shared" si="2"/>
        <v>0</v>
      </c>
      <c r="I166" s="74" t="s">
        <v>3</v>
      </c>
      <c r="J166" s="86"/>
      <c r="K166" s="86"/>
      <c r="L166" s="74" t="s">
        <v>3</v>
      </c>
      <c r="M166" s="86"/>
      <c r="N166" s="86"/>
      <c r="O166" s="74"/>
      <c r="P166" s="86"/>
      <c r="Q166" s="86"/>
      <c r="R166" s="74"/>
      <c r="S166" s="86"/>
      <c r="T166" s="86"/>
      <c r="U166" s="74"/>
      <c r="V166" s="86"/>
      <c r="W166" s="86"/>
      <c r="X166" s="74"/>
      <c r="Y166" s="86"/>
      <c r="Z166" s="86"/>
      <c r="AA166" s="74"/>
      <c r="AB166" s="86"/>
      <c r="AC166" s="86"/>
      <c r="AD166" s="74"/>
      <c r="AE166" s="86"/>
      <c r="AF166" s="86"/>
      <c r="AG166" s="74"/>
      <c r="AH166" s="86"/>
      <c r="AI166" s="86"/>
      <c r="AJ166" s="74"/>
      <c r="AK166" s="86"/>
      <c r="AL166" s="86"/>
      <c r="AM166" s="74"/>
      <c r="AN166" s="86"/>
      <c r="AO166" s="86"/>
      <c r="AP166" s="74"/>
      <c r="AQ166" s="86"/>
      <c r="AR166" s="86"/>
    </row>
    <row r="167" spans="2:44" ht="57.75" customHeight="1" x14ac:dyDescent="0.2">
      <c r="B167" s="99" t="s">
        <v>12</v>
      </c>
      <c r="C167" s="93" t="s">
        <v>231</v>
      </c>
      <c r="D167" s="94" t="s">
        <v>482</v>
      </c>
      <c r="E167" s="95" t="s">
        <v>28</v>
      </c>
      <c r="F167" s="96" t="s">
        <v>22</v>
      </c>
      <c r="G167" s="100" t="s">
        <v>19</v>
      </c>
      <c r="H167" s="97">
        <f t="shared" si="2"/>
        <v>0</v>
      </c>
      <c r="I167" s="74"/>
      <c r="J167" s="86"/>
      <c r="K167" s="86"/>
      <c r="L167" s="74" t="s">
        <v>3</v>
      </c>
      <c r="M167" s="86"/>
      <c r="N167" s="86"/>
      <c r="O167" s="74" t="s">
        <v>3</v>
      </c>
      <c r="P167" s="86"/>
      <c r="Q167" s="86"/>
      <c r="R167" s="74" t="s">
        <v>3</v>
      </c>
      <c r="S167" s="86"/>
      <c r="T167" s="86"/>
      <c r="U167" s="74" t="s">
        <v>3</v>
      </c>
      <c r="V167" s="86"/>
      <c r="W167" s="86"/>
      <c r="X167" s="74" t="s">
        <v>3</v>
      </c>
      <c r="Y167" s="86"/>
      <c r="Z167" s="86"/>
      <c r="AA167" s="74" t="s">
        <v>3</v>
      </c>
      <c r="AB167" s="86"/>
      <c r="AC167" s="86"/>
      <c r="AD167" s="74" t="s">
        <v>3</v>
      </c>
      <c r="AE167" s="86"/>
      <c r="AF167" s="86"/>
      <c r="AG167" s="74" t="s">
        <v>3</v>
      </c>
      <c r="AH167" s="86"/>
      <c r="AI167" s="86"/>
      <c r="AJ167" s="74" t="s">
        <v>3</v>
      </c>
      <c r="AK167" s="86"/>
      <c r="AL167" s="86"/>
      <c r="AM167" s="74" t="s">
        <v>3</v>
      </c>
      <c r="AN167" s="86"/>
      <c r="AO167" s="86"/>
      <c r="AP167" s="74"/>
      <c r="AQ167" s="86"/>
      <c r="AR167" s="86"/>
    </row>
    <row r="168" spans="2:44" ht="57.75" customHeight="1" x14ac:dyDescent="0.2">
      <c r="B168" s="99" t="s">
        <v>12</v>
      </c>
      <c r="C168" s="93" t="s">
        <v>231</v>
      </c>
      <c r="D168" s="94" t="s">
        <v>238</v>
      </c>
      <c r="E168" s="95" t="s">
        <v>28</v>
      </c>
      <c r="F168" s="96" t="s">
        <v>22</v>
      </c>
      <c r="G168" s="100" t="s">
        <v>18</v>
      </c>
      <c r="H168" s="97">
        <f t="shared" si="2"/>
        <v>0</v>
      </c>
      <c r="I168" s="74"/>
      <c r="J168" s="86"/>
      <c r="K168" s="86"/>
      <c r="L168" s="74"/>
      <c r="M168" s="86"/>
      <c r="N168" s="86"/>
      <c r="O168" s="74"/>
      <c r="P168" s="86"/>
      <c r="Q168" s="86"/>
      <c r="R168" s="74"/>
      <c r="S168" s="86"/>
      <c r="T168" s="86"/>
      <c r="U168" s="74"/>
      <c r="V168" s="86"/>
      <c r="W168" s="86"/>
      <c r="X168" s="74"/>
      <c r="Y168" s="86"/>
      <c r="Z168" s="86"/>
      <c r="AA168" s="74"/>
      <c r="AB168" s="86"/>
      <c r="AC168" s="86"/>
      <c r="AD168" s="74"/>
      <c r="AE168" s="86"/>
      <c r="AF168" s="86"/>
      <c r="AG168" s="74" t="s">
        <v>3</v>
      </c>
      <c r="AH168" s="86"/>
      <c r="AI168" s="86"/>
      <c r="AJ168" s="74" t="s">
        <v>3</v>
      </c>
      <c r="AK168" s="86"/>
      <c r="AL168" s="86"/>
      <c r="AM168" s="74"/>
      <c r="AN168" s="86"/>
      <c r="AO168" s="86"/>
      <c r="AP168" s="74"/>
      <c r="AQ168" s="86"/>
      <c r="AR168" s="86"/>
    </row>
    <row r="169" spans="2:44" ht="57.75" customHeight="1" x14ac:dyDescent="0.2">
      <c r="B169" s="99" t="s">
        <v>12</v>
      </c>
      <c r="C169" s="93" t="s">
        <v>231</v>
      </c>
      <c r="D169" s="94" t="s">
        <v>239</v>
      </c>
      <c r="E169" s="95" t="s">
        <v>28</v>
      </c>
      <c r="F169" s="96" t="s">
        <v>23</v>
      </c>
      <c r="G169" s="100" t="s">
        <v>18</v>
      </c>
      <c r="H169" s="97">
        <f t="shared" si="2"/>
        <v>0</v>
      </c>
      <c r="I169" s="74"/>
      <c r="J169" s="86"/>
      <c r="K169" s="86"/>
      <c r="L169" s="74" t="s">
        <v>2</v>
      </c>
      <c r="M169" s="86"/>
      <c r="N169" s="86"/>
      <c r="O169" s="74" t="s">
        <v>2</v>
      </c>
      <c r="P169" s="86"/>
      <c r="Q169" s="86"/>
      <c r="R169" s="74"/>
      <c r="S169" s="86"/>
      <c r="T169" s="86"/>
      <c r="U169" s="74"/>
      <c r="V169" s="86"/>
      <c r="W169" s="86"/>
      <c r="X169" s="74"/>
      <c r="Y169" s="86"/>
      <c r="Z169" s="86"/>
      <c r="AA169" s="74"/>
      <c r="AB169" s="86"/>
      <c r="AC169" s="86"/>
      <c r="AD169" s="74"/>
      <c r="AE169" s="86"/>
      <c r="AF169" s="86"/>
      <c r="AG169" s="74"/>
      <c r="AH169" s="86"/>
      <c r="AI169" s="86"/>
      <c r="AJ169" s="74"/>
      <c r="AK169" s="86"/>
      <c r="AL169" s="86"/>
      <c r="AM169" s="74"/>
      <c r="AN169" s="86"/>
      <c r="AO169" s="86"/>
      <c r="AP169" s="74"/>
      <c r="AQ169" s="86"/>
      <c r="AR169" s="86"/>
    </row>
    <row r="170" spans="2:44" ht="57.75" customHeight="1" x14ac:dyDescent="0.2">
      <c r="B170" s="99" t="s">
        <v>12</v>
      </c>
      <c r="C170" s="93" t="s">
        <v>231</v>
      </c>
      <c r="D170" s="94" t="s">
        <v>240</v>
      </c>
      <c r="E170" s="95" t="s">
        <v>28</v>
      </c>
      <c r="F170" s="96" t="s">
        <v>23</v>
      </c>
      <c r="G170" s="100" t="s">
        <v>18</v>
      </c>
      <c r="H170" s="97">
        <f t="shared" si="2"/>
        <v>0</v>
      </c>
      <c r="I170" s="74"/>
      <c r="J170" s="86"/>
      <c r="K170" s="86"/>
      <c r="L170" s="74"/>
      <c r="M170" s="86"/>
      <c r="N170" s="86"/>
      <c r="O170" s="74"/>
      <c r="P170" s="86"/>
      <c r="Q170" s="86"/>
      <c r="R170" s="74"/>
      <c r="S170" s="86"/>
      <c r="T170" s="86"/>
      <c r="U170" s="74"/>
      <c r="V170" s="86"/>
      <c r="W170" s="86"/>
      <c r="X170" s="74" t="s">
        <v>2</v>
      </c>
      <c r="Y170" s="86"/>
      <c r="Z170" s="86"/>
      <c r="AA170" s="74"/>
      <c r="AB170" s="86"/>
      <c r="AC170" s="86"/>
      <c r="AD170" s="86"/>
      <c r="AE170" s="86"/>
      <c r="AF170" s="86"/>
      <c r="AG170" s="74"/>
      <c r="AH170" s="86"/>
      <c r="AI170" s="86"/>
      <c r="AJ170" s="74"/>
      <c r="AK170" s="86"/>
      <c r="AL170" s="86"/>
      <c r="AM170" s="74"/>
      <c r="AN170" s="86"/>
      <c r="AO170" s="86"/>
      <c r="AP170" s="74"/>
      <c r="AQ170" s="86"/>
      <c r="AR170" s="86"/>
    </row>
    <row r="171" spans="2:44" ht="57.75" customHeight="1" x14ac:dyDescent="0.2">
      <c r="B171" s="99" t="s">
        <v>12</v>
      </c>
      <c r="C171" s="93" t="s">
        <v>231</v>
      </c>
      <c r="D171" s="94" t="s">
        <v>241</v>
      </c>
      <c r="E171" s="95" t="s">
        <v>28</v>
      </c>
      <c r="F171" s="96" t="s">
        <v>23</v>
      </c>
      <c r="G171" s="100" t="s">
        <v>18</v>
      </c>
      <c r="H171" s="97">
        <f t="shared" si="2"/>
        <v>0</v>
      </c>
      <c r="I171" s="74"/>
      <c r="J171" s="86"/>
      <c r="K171" s="86"/>
      <c r="L171" s="74"/>
      <c r="M171" s="86"/>
      <c r="N171" s="86"/>
      <c r="O171" s="74" t="s">
        <v>2</v>
      </c>
      <c r="P171" s="86"/>
      <c r="Q171" s="86"/>
      <c r="R171" s="74"/>
      <c r="S171" s="86"/>
      <c r="T171" s="86"/>
      <c r="U171" s="74"/>
      <c r="V171" s="86"/>
      <c r="W171" s="86"/>
      <c r="X171" s="74"/>
      <c r="Y171" s="86"/>
      <c r="Z171" s="86"/>
      <c r="AA171" s="74"/>
      <c r="AB171" s="86"/>
      <c r="AC171" s="86"/>
      <c r="AD171" s="74"/>
      <c r="AE171" s="86"/>
      <c r="AF171" s="86"/>
      <c r="AG171" s="74"/>
      <c r="AH171" s="86"/>
      <c r="AI171" s="86"/>
      <c r="AJ171" s="74"/>
      <c r="AK171" s="86"/>
      <c r="AL171" s="86"/>
      <c r="AM171" s="74"/>
      <c r="AN171" s="86"/>
      <c r="AO171" s="86"/>
      <c r="AP171" s="74"/>
      <c r="AQ171" s="86"/>
      <c r="AR171" s="86"/>
    </row>
    <row r="172" spans="2:44" ht="57.75" customHeight="1" x14ac:dyDescent="0.2">
      <c r="B172" s="99" t="s">
        <v>12</v>
      </c>
      <c r="C172" s="93" t="s">
        <v>231</v>
      </c>
      <c r="D172" s="94" t="s">
        <v>242</v>
      </c>
      <c r="E172" s="95" t="s">
        <v>28</v>
      </c>
      <c r="F172" s="96" t="s">
        <v>23</v>
      </c>
      <c r="G172" s="100" t="s">
        <v>18</v>
      </c>
      <c r="H172" s="97">
        <f t="shared" si="2"/>
        <v>0</v>
      </c>
      <c r="I172" s="74"/>
      <c r="J172" s="86"/>
      <c r="K172" s="86"/>
      <c r="L172" s="74"/>
      <c r="M172" s="86"/>
      <c r="N172" s="86"/>
      <c r="O172" s="74"/>
      <c r="P172" s="86"/>
      <c r="Q172" s="86"/>
      <c r="R172" s="74"/>
      <c r="S172" s="86"/>
      <c r="T172" s="86"/>
      <c r="U172" s="74"/>
      <c r="V172" s="86"/>
      <c r="W172" s="86"/>
      <c r="X172" s="74"/>
      <c r="Y172" s="86"/>
      <c r="Z172" s="86"/>
      <c r="AA172" s="74"/>
      <c r="AB172" s="86"/>
      <c r="AC172" s="86"/>
      <c r="AD172" s="74"/>
      <c r="AE172" s="86"/>
      <c r="AF172" s="86"/>
      <c r="AG172" s="74"/>
      <c r="AH172" s="86"/>
      <c r="AI172" s="86"/>
      <c r="AJ172" s="74"/>
      <c r="AK172" s="86"/>
      <c r="AL172" s="86"/>
      <c r="AM172" s="74" t="s">
        <v>2</v>
      </c>
      <c r="AN172" s="86"/>
      <c r="AO172" s="86"/>
      <c r="AP172" s="74"/>
      <c r="AQ172" s="86"/>
      <c r="AR172" s="86"/>
    </row>
    <row r="173" spans="2:44" ht="43.5" customHeight="1" x14ac:dyDescent="0.2">
      <c r="B173" s="99" t="s">
        <v>12</v>
      </c>
      <c r="C173" s="93" t="s">
        <v>243</v>
      </c>
      <c r="D173" s="94" t="s">
        <v>244</v>
      </c>
      <c r="E173" s="95" t="s">
        <v>28</v>
      </c>
      <c r="F173" s="96" t="s">
        <v>23</v>
      </c>
      <c r="G173" s="100" t="s">
        <v>18</v>
      </c>
      <c r="H173" s="97">
        <f t="shared" si="2"/>
        <v>0</v>
      </c>
      <c r="I173" s="74"/>
      <c r="J173" s="86"/>
      <c r="K173" s="86"/>
      <c r="L173" s="74"/>
      <c r="M173" s="86"/>
      <c r="N173" s="86"/>
      <c r="O173" s="74" t="s">
        <v>2</v>
      </c>
      <c r="P173" s="86"/>
      <c r="Q173" s="86"/>
      <c r="R173" s="86"/>
      <c r="S173" s="86"/>
      <c r="T173" s="86"/>
      <c r="U173" s="74"/>
      <c r="V173" s="86"/>
      <c r="W173" s="86"/>
      <c r="X173" s="74"/>
      <c r="Y173" s="86"/>
      <c r="Z173" s="86"/>
      <c r="AA173" s="86"/>
      <c r="AB173" s="86"/>
      <c r="AC173" s="86"/>
      <c r="AD173" s="74"/>
      <c r="AE173" s="86"/>
      <c r="AF173" s="86"/>
      <c r="AG173" s="74"/>
      <c r="AH173" s="86"/>
      <c r="AI173" s="86"/>
      <c r="AJ173" s="74"/>
      <c r="AK173" s="86"/>
      <c r="AL173" s="86"/>
      <c r="AM173" s="74"/>
      <c r="AN173" s="86"/>
      <c r="AO173" s="86"/>
      <c r="AP173" s="74"/>
      <c r="AQ173" s="86"/>
      <c r="AR173" s="86"/>
    </row>
    <row r="174" spans="2:44" ht="47.25" customHeight="1" x14ac:dyDescent="0.2">
      <c r="B174" s="99" t="s">
        <v>12</v>
      </c>
      <c r="C174" s="93" t="s">
        <v>245</v>
      </c>
      <c r="D174" s="94" t="s">
        <v>535</v>
      </c>
      <c r="E174" s="95" t="s">
        <v>28</v>
      </c>
      <c r="F174" s="96" t="s">
        <v>22</v>
      </c>
      <c r="G174" s="100" t="s">
        <v>19</v>
      </c>
      <c r="H174" s="97">
        <f t="shared" si="2"/>
        <v>0</v>
      </c>
      <c r="I174" s="74"/>
      <c r="J174" s="86"/>
      <c r="K174" s="86"/>
      <c r="L174" s="74"/>
      <c r="M174" s="86"/>
      <c r="N174" s="86"/>
      <c r="O174" s="74"/>
      <c r="P174" s="86"/>
      <c r="Q174" s="86"/>
      <c r="R174" s="74" t="s">
        <v>3</v>
      </c>
      <c r="S174" s="86"/>
      <c r="T174" s="86"/>
      <c r="U174" s="74"/>
      <c r="V174" s="86"/>
      <c r="W174" s="86"/>
      <c r="X174" s="74"/>
      <c r="Y174" s="86"/>
      <c r="Z174" s="86"/>
      <c r="AA174" s="74"/>
      <c r="AB174" s="86"/>
      <c r="AC174" s="86"/>
      <c r="AD174" s="74"/>
      <c r="AE174" s="86"/>
      <c r="AF174" s="86"/>
      <c r="AG174" s="74" t="s">
        <v>3</v>
      </c>
      <c r="AH174" s="86"/>
      <c r="AI174" s="86"/>
      <c r="AJ174" s="74"/>
      <c r="AK174" s="86"/>
      <c r="AL174" s="86"/>
      <c r="AM174" s="74"/>
      <c r="AN174" s="86"/>
      <c r="AO174" s="86"/>
      <c r="AP174" s="74"/>
      <c r="AQ174" s="86"/>
      <c r="AR174" s="86"/>
    </row>
    <row r="175" spans="2:44" ht="47.25" customHeight="1" x14ac:dyDescent="0.2">
      <c r="B175" s="99" t="s">
        <v>14</v>
      </c>
      <c r="C175" s="93" t="s">
        <v>467</v>
      </c>
      <c r="D175" s="94" t="s">
        <v>480</v>
      </c>
      <c r="E175" s="95" t="s">
        <v>26</v>
      </c>
      <c r="F175" s="96" t="s">
        <v>23</v>
      </c>
      <c r="G175" s="100" t="s">
        <v>18</v>
      </c>
      <c r="H175" s="97">
        <f t="shared" si="2"/>
        <v>0</v>
      </c>
      <c r="I175" s="74"/>
      <c r="J175" s="86"/>
      <c r="K175" s="86"/>
      <c r="L175" s="74"/>
      <c r="M175" s="86"/>
      <c r="N175" s="86"/>
      <c r="O175" s="74" t="s">
        <v>2</v>
      </c>
      <c r="P175" s="86"/>
      <c r="Q175" s="86"/>
      <c r="R175" s="74"/>
      <c r="S175" s="86"/>
      <c r="T175" s="86"/>
      <c r="U175" s="74"/>
      <c r="V175" s="86"/>
      <c r="W175" s="86"/>
      <c r="X175" s="74" t="s">
        <v>2</v>
      </c>
      <c r="Y175" s="86"/>
      <c r="Z175" s="86"/>
      <c r="AA175" s="74"/>
      <c r="AB175" s="86"/>
      <c r="AC175" s="86"/>
      <c r="AD175" s="74"/>
      <c r="AE175" s="86"/>
      <c r="AF175" s="86"/>
      <c r="AG175" s="74" t="s">
        <v>2</v>
      </c>
      <c r="AH175" s="86"/>
      <c r="AI175" s="86"/>
      <c r="AJ175" s="74"/>
      <c r="AK175" s="86"/>
      <c r="AL175" s="86"/>
      <c r="AM175" s="74"/>
      <c r="AN175" s="86"/>
      <c r="AO175" s="86"/>
      <c r="AP175" s="74" t="s">
        <v>2</v>
      </c>
      <c r="AQ175" s="86"/>
      <c r="AR175" s="86"/>
    </row>
    <row r="176" spans="2:44" ht="75.75" customHeight="1" x14ac:dyDescent="0.2">
      <c r="B176" s="99" t="s">
        <v>14</v>
      </c>
      <c r="C176" s="93" t="s">
        <v>89</v>
      </c>
      <c r="D176" s="94" t="s">
        <v>247</v>
      </c>
      <c r="E176" s="95" t="s">
        <v>26</v>
      </c>
      <c r="F176" s="96" t="s">
        <v>23</v>
      </c>
      <c r="G176" s="100" t="s">
        <v>18</v>
      </c>
      <c r="H176" s="97">
        <f t="shared" si="2"/>
        <v>0</v>
      </c>
      <c r="I176" s="74" t="s">
        <v>5</v>
      </c>
      <c r="J176" s="86"/>
      <c r="K176" s="86"/>
      <c r="L176" s="74" t="s">
        <v>5</v>
      </c>
      <c r="M176" s="86"/>
      <c r="N176" s="86"/>
      <c r="O176" s="74" t="s">
        <v>5</v>
      </c>
      <c r="P176" s="86"/>
      <c r="Q176" s="86"/>
      <c r="R176" s="74" t="s">
        <v>5</v>
      </c>
      <c r="S176" s="86"/>
      <c r="T176" s="86"/>
      <c r="U176" s="74" t="s">
        <v>5</v>
      </c>
      <c r="V176" s="86"/>
      <c r="W176" s="86"/>
      <c r="X176" s="74" t="s">
        <v>5</v>
      </c>
      <c r="Y176" s="86"/>
      <c r="Z176" s="86"/>
      <c r="AA176" s="74" t="s">
        <v>5</v>
      </c>
      <c r="AB176" s="86"/>
      <c r="AC176" s="86"/>
      <c r="AD176" s="74" t="s">
        <v>5</v>
      </c>
      <c r="AE176" s="86"/>
      <c r="AF176" s="86"/>
      <c r="AG176" s="74" t="s">
        <v>5</v>
      </c>
      <c r="AH176" s="86"/>
      <c r="AI176" s="86"/>
      <c r="AJ176" s="74" t="s">
        <v>5</v>
      </c>
      <c r="AK176" s="86"/>
      <c r="AL176" s="86"/>
      <c r="AM176" s="74" t="s">
        <v>5</v>
      </c>
      <c r="AN176" s="86"/>
      <c r="AO176" s="86"/>
      <c r="AP176" s="74" t="s">
        <v>5</v>
      </c>
      <c r="AQ176" s="86"/>
      <c r="AR176" s="86"/>
    </row>
    <row r="177" spans="2:62" customFormat="1" ht="6" customHeight="1" x14ac:dyDescent="0.2"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2:62" ht="50.25" customHeight="1" x14ac:dyDescent="0.2">
      <c r="B178" s="144" t="s">
        <v>248</v>
      </c>
      <c r="C178" s="145"/>
      <c r="D178" s="145"/>
      <c r="E178" s="146"/>
      <c r="F178" s="156" t="s">
        <v>249</v>
      </c>
      <c r="G178" s="156"/>
      <c r="H178" s="70">
        <f>SUM(I178:AR178)</f>
        <v>456</v>
      </c>
      <c r="I178" s="162">
        <f>COUNTIF(I12:I176,$AT$2)+COUNTIF(I12:I176,$AS$2)</f>
        <v>30</v>
      </c>
      <c r="J178" s="163"/>
      <c r="K178" s="164"/>
      <c r="L178" s="162">
        <f t="shared" ref="L178" si="3">COUNTIF(L12:L176,$AT$2)+COUNTIF(L12:L176,$AS$2)</f>
        <v>46</v>
      </c>
      <c r="M178" s="163"/>
      <c r="N178" s="164"/>
      <c r="O178" s="162">
        <f t="shared" ref="O178" si="4">COUNTIF(O12:O176,$AT$2)+COUNTIF(O12:O176,$AS$2)</f>
        <v>51</v>
      </c>
      <c r="P178" s="163"/>
      <c r="Q178" s="164"/>
      <c r="R178" s="162">
        <f t="shared" ref="R178" si="5">COUNTIF(R12:R176,$AT$2)+COUNTIF(R12:R176,$AS$2)</f>
        <v>42</v>
      </c>
      <c r="S178" s="163"/>
      <c r="T178" s="164"/>
      <c r="U178" s="162">
        <f t="shared" ref="U178" si="6">COUNTIF(U12:U176,$AT$2)+COUNTIF(U12:U176,$AS$2)</f>
        <v>42</v>
      </c>
      <c r="V178" s="163"/>
      <c r="W178" s="164"/>
      <c r="X178" s="162">
        <f t="shared" ref="X178" si="7">COUNTIF(X12:X176,$AT$2)+COUNTIF(X12:X176,$AS$2)</f>
        <v>42</v>
      </c>
      <c r="Y178" s="163"/>
      <c r="Z178" s="164"/>
      <c r="AA178" s="162">
        <f t="shared" ref="AA178" si="8">COUNTIF(AA12:AA176,$AT$2)+COUNTIF(AA12:AA176,$AS$2)</f>
        <v>35</v>
      </c>
      <c r="AB178" s="163"/>
      <c r="AC178" s="164"/>
      <c r="AD178" s="162">
        <f t="shared" ref="AD178" si="9">COUNTIF(AD12:AD176,$AT$2)+COUNTIF(AD12:AD176,$AS$2)</f>
        <v>41</v>
      </c>
      <c r="AE178" s="163"/>
      <c r="AF178" s="164"/>
      <c r="AG178" s="162">
        <f t="shared" ref="AG178" si="10">COUNTIF(AG12:AG176,$AT$2)+COUNTIF(AG12:AG176,$AS$2)</f>
        <v>38</v>
      </c>
      <c r="AH178" s="163"/>
      <c r="AI178" s="164"/>
      <c r="AJ178" s="162">
        <f t="shared" ref="AJ178" si="11">COUNTIF(AJ12:AJ176,$AT$2)+COUNTIF(AJ12:AJ176,$AS$2)</f>
        <v>32</v>
      </c>
      <c r="AK178" s="163"/>
      <c r="AL178" s="164"/>
      <c r="AM178" s="162">
        <f t="shared" ref="AM178" si="12">COUNTIF(AM12:AM176,$AT$2)+COUNTIF(AM12:AM176,$AS$2)</f>
        <v>35</v>
      </c>
      <c r="AN178" s="163"/>
      <c r="AO178" s="164"/>
      <c r="AP178" s="162">
        <f t="shared" ref="AP178" si="13">COUNTIF(AP12:AP176,$AT$2)+COUNTIF(AP12:AP176,$AS$2)</f>
        <v>22</v>
      </c>
      <c r="AQ178" s="163"/>
      <c r="AR178" s="164"/>
    </row>
    <row r="179" spans="2:62" ht="36.75" customHeight="1" x14ac:dyDescent="0.2">
      <c r="B179" s="147"/>
      <c r="C179" s="148"/>
      <c r="D179" s="148"/>
      <c r="E179" s="149"/>
      <c r="F179" s="158" t="s">
        <v>250</v>
      </c>
      <c r="G179" s="158"/>
      <c r="H179" s="70">
        <f t="shared" ref="H179:H185" si="14">SUM(I179:AR179)</f>
        <v>0</v>
      </c>
      <c r="I179" s="165">
        <f>COUNTIF(I12:I176,$AU$2)</f>
        <v>0</v>
      </c>
      <c r="J179" s="166"/>
      <c r="K179" s="167"/>
      <c r="L179" s="165">
        <f>COUNTIF(L12:L176,$AU$2)</f>
        <v>0</v>
      </c>
      <c r="M179" s="166"/>
      <c r="N179" s="167"/>
      <c r="O179" s="165">
        <f>COUNTIF(O12:O176,$AU$2)</f>
        <v>0</v>
      </c>
      <c r="P179" s="166"/>
      <c r="Q179" s="167"/>
      <c r="R179" s="165">
        <f>COUNTIF(R12:R176,$AU$2)</f>
        <v>0</v>
      </c>
      <c r="S179" s="166"/>
      <c r="T179" s="167"/>
      <c r="U179" s="165">
        <f>COUNTIF(U12:U176,$AU$2)</f>
        <v>0</v>
      </c>
      <c r="V179" s="166"/>
      <c r="W179" s="167"/>
      <c r="X179" s="165">
        <f>COUNTIF(X12:X176,$AU$2)</f>
        <v>0</v>
      </c>
      <c r="Y179" s="166"/>
      <c r="Z179" s="167"/>
      <c r="AA179" s="165">
        <f>COUNTIF(AA12:AA176,$AU$2)</f>
        <v>0</v>
      </c>
      <c r="AB179" s="166"/>
      <c r="AC179" s="167"/>
      <c r="AD179" s="165">
        <f>COUNTIF(AD12:AD176,$AU$2)</f>
        <v>0</v>
      </c>
      <c r="AE179" s="166"/>
      <c r="AF179" s="167"/>
      <c r="AG179" s="165">
        <f>COUNTIF(AG12:AG176,$AU$2)</f>
        <v>0</v>
      </c>
      <c r="AH179" s="166"/>
      <c r="AI179" s="167"/>
      <c r="AJ179" s="165">
        <f>COUNTIF(AJ12:AJ176,$AU$2)</f>
        <v>0</v>
      </c>
      <c r="AK179" s="166"/>
      <c r="AL179" s="167"/>
      <c r="AM179" s="165">
        <f>COUNTIF(AM12:AM176,$AU$2)</f>
        <v>0</v>
      </c>
      <c r="AN179" s="166"/>
      <c r="AO179" s="167"/>
      <c r="AP179" s="165">
        <f>COUNTIF(AP12:AP176,$AU$2)</f>
        <v>0</v>
      </c>
      <c r="AQ179" s="166"/>
      <c r="AR179" s="167"/>
      <c r="AS179" s="43"/>
    </row>
    <row r="180" spans="2:62" ht="34.5" customHeight="1" x14ac:dyDescent="0.2">
      <c r="B180" s="147"/>
      <c r="C180" s="148"/>
      <c r="D180" s="148"/>
      <c r="E180" s="149"/>
      <c r="F180" s="158" t="s">
        <v>50</v>
      </c>
      <c r="G180" s="158"/>
      <c r="H180" s="70">
        <f t="shared" si="14"/>
        <v>263</v>
      </c>
      <c r="I180" s="165">
        <f>COUNTIF(I12:I176,$AV$2)</f>
        <v>19</v>
      </c>
      <c r="J180" s="166"/>
      <c r="K180" s="167"/>
      <c r="L180" s="165">
        <f>COUNTIF(L12:L176,$AV$2)</f>
        <v>25</v>
      </c>
      <c r="M180" s="166"/>
      <c r="N180" s="167"/>
      <c r="O180" s="165">
        <f>COUNTIF(O12:O176,$AV$2)</f>
        <v>25</v>
      </c>
      <c r="P180" s="166"/>
      <c r="Q180" s="167"/>
      <c r="R180" s="165">
        <f>COUNTIF(R12:R176,$AV$2)</f>
        <v>23</v>
      </c>
      <c r="S180" s="166"/>
      <c r="T180" s="167"/>
      <c r="U180" s="165">
        <f>COUNTIF(U12:U176,$AV$2)</f>
        <v>23</v>
      </c>
      <c r="V180" s="166"/>
      <c r="W180" s="167"/>
      <c r="X180" s="165">
        <f>COUNTIF(X12:X176,$AV$2)</f>
        <v>22</v>
      </c>
      <c r="Y180" s="166"/>
      <c r="Z180" s="167"/>
      <c r="AA180" s="165">
        <f>COUNTIF(AA12:AA176,$AV$2)</f>
        <v>22</v>
      </c>
      <c r="AB180" s="166"/>
      <c r="AC180" s="167"/>
      <c r="AD180" s="165">
        <f>COUNTIF(AD12:AD176,$AV$2)</f>
        <v>21</v>
      </c>
      <c r="AE180" s="166"/>
      <c r="AF180" s="167"/>
      <c r="AG180" s="165">
        <f>COUNTIF(AG12:AG176,$AV$2)</f>
        <v>21</v>
      </c>
      <c r="AH180" s="166"/>
      <c r="AI180" s="167"/>
      <c r="AJ180" s="165">
        <f>COUNTIF(AJ12:AJ176,$AV$2)</f>
        <v>20</v>
      </c>
      <c r="AK180" s="166"/>
      <c r="AL180" s="167"/>
      <c r="AM180" s="165">
        <f>COUNTIF(AM12:AM176,$AV$2)</f>
        <v>22</v>
      </c>
      <c r="AN180" s="166"/>
      <c r="AO180" s="167"/>
      <c r="AP180" s="165">
        <f>COUNTIF(AP12:AP176,$AV$2)</f>
        <v>20</v>
      </c>
      <c r="AQ180" s="166"/>
      <c r="AR180" s="167"/>
      <c r="BJ180" s="37">
        <f>H178-H182</f>
        <v>456</v>
      </c>
    </row>
    <row r="181" spans="2:62" ht="35.25" customHeight="1" x14ac:dyDescent="0.2">
      <c r="B181" s="147"/>
      <c r="C181" s="148"/>
      <c r="D181" s="148"/>
      <c r="E181" s="149"/>
      <c r="F181" s="139" t="s">
        <v>251</v>
      </c>
      <c r="G181" s="140"/>
      <c r="H181" s="70">
        <f t="shared" si="14"/>
        <v>172</v>
      </c>
      <c r="I181" s="141">
        <f>COUNTIF(I12:I176,$AT$2)</f>
        <v>3</v>
      </c>
      <c r="J181" s="142"/>
      <c r="K181" s="143"/>
      <c r="L181" s="141">
        <f>COUNTIF(L12:L176,$AT$2)</f>
        <v>17</v>
      </c>
      <c r="M181" s="142"/>
      <c r="N181" s="143"/>
      <c r="O181" s="141">
        <f>COUNTIF(O12:O176,$AT$2)</f>
        <v>18</v>
      </c>
      <c r="P181" s="142"/>
      <c r="Q181" s="143"/>
      <c r="R181" s="141">
        <f>COUNTIF(R12:R176,$AT$2)</f>
        <v>17</v>
      </c>
      <c r="S181" s="142"/>
      <c r="T181" s="143"/>
      <c r="U181" s="141">
        <f>COUNTIF(U12:U176,$AT$2)</f>
        <v>17</v>
      </c>
      <c r="V181" s="142"/>
      <c r="W181" s="143"/>
      <c r="X181" s="141">
        <f>COUNTIF(X12:X176,$AT$2)</f>
        <v>18</v>
      </c>
      <c r="Y181" s="142"/>
      <c r="Z181" s="143"/>
      <c r="AA181" s="141">
        <f>COUNTIF(AA12:AA176,$AT$2)</f>
        <v>15</v>
      </c>
      <c r="AB181" s="142"/>
      <c r="AC181" s="143"/>
      <c r="AD181" s="141">
        <f>COUNTIF(AD12:AD176,$AT$2)</f>
        <v>20</v>
      </c>
      <c r="AE181" s="142"/>
      <c r="AF181" s="143"/>
      <c r="AG181" s="141">
        <f>COUNTIF(AG12:AG176,$AT$2)</f>
        <v>17</v>
      </c>
      <c r="AH181" s="142"/>
      <c r="AI181" s="143"/>
      <c r="AJ181" s="141">
        <f>COUNTIF(AJ12:AJ176,$AT$2)</f>
        <v>13</v>
      </c>
      <c r="AK181" s="142"/>
      <c r="AL181" s="143"/>
      <c r="AM181" s="141">
        <f>COUNTIF(AM12:AM176,$AT$2)</f>
        <v>13</v>
      </c>
      <c r="AN181" s="142"/>
      <c r="AO181" s="143"/>
      <c r="AP181" s="141">
        <f>COUNTIF(AP12:AP176,$AT$2)</f>
        <v>4</v>
      </c>
      <c r="AQ181" s="142"/>
      <c r="AR181" s="143"/>
    </row>
    <row r="182" spans="2:62" ht="42" customHeight="1" x14ac:dyDescent="0.2">
      <c r="B182" s="147"/>
      <c r="C182" s="148"/>
      <c r="D182" s="148"/>
      <c r="E182" s="149"/>
      <c r="F182" s="156" t="s">
        <v>252</v>
      </c>
      <c r="G182" s="156"/>
      <c r="H182" s="70">
        <f t="shared" si="14"/>
        <v>0</v>
      </c>
      <c r="I182" s="162">
        <f>COUNTIF(J12:J176,$AW$2)+COUNTIF(J12:J176,$AX$2)</f>
        <v>0</v>
      </c>
      <c r="J182" s="163"/>
      <c r="K182" s="164"/>
      <c r="L182" s="162">
        <f>COUNTIF(M12:M176,$AW$2)+COUNTIF(M12:M176,$AX$2)</f>
        <v>0</v>
      </c>
      <c r="M182" s="163"/>
      <c r="N182" s="164"/>
      <c r="O182" s="162">
        <f>COUNTIF(P12:P176,$AW$2)+COUNTIF(P12:P176,$AX$2)</f>
        <v>0</v>
      </c>
      <c r="P182" s="163"/>
      <c r="Q182" s="164"/>
      <c r="R182" s="162">
        <f>COUNTIF(S12:S176,$AW$2)+COUNTIF(S12:S176,$AX$2)</f>
        <v>0</v>
      </c>
      <c r="S182" s="163"/>
      <c r="T182" s="164"/>
      <c r="U182" s="162">
        <f>COUNTIF(V12:V176,$AW$2)+COUNTIF(V12:V176,$AX$2)</f>
        <v>0</v>
      </c>
      <c r="V182" s="163"/>
      <c r="W182" s="164"/>
      <c r="X182" s="162">
        <f>COUNTIF(Y12:Y176,$AW$2)+COUNTIF(Y12:Y176,$AX$2)</f>
        <v>0</v>
      </c>
      <c r="Y182" s="163"/>
      <c r="Z182" s="164"/>
      <c r="AA182" s="162">
        <f>COUNTIF(AB12:AB176,$AW$2)+COUNTIF(AB12:AB176,$AX$2)</f>
        <v>0</v>
      </c>
      <c r="AB182" s="163"/>
      <c r="AC182" s="164"/>
      <c r="AD182" s="162">
        <f>COUNTIF(AE12:AE176,$AW$2)+COUNTIF(AE12:AE176,$AX$2)</f>
        <v>0</v>
      </c>
      <c r="AE182" s="163"/>
      <c r="AF182" s="164"/>
      <c r="AG182" s="162">
        <f>COUNTIF(AH12:AH176,$AW$2)+COUNTIF(AH12:AH176,$AX$2)</f>
        <v>0</v>
      </c>
      <c r="AH182" s="163"/>
      <c r="AI182" s="164"/>
      <c r="AJ182" s="162">
        <f>COUNTIF(AK12:AK176,$AW$2)+COUNTIF(AK12:AK176,$AX$2)</f>
        <v>0</v>
      </c>
      <c r="AK182" s="163"/>
      <c r="AL182" s="164"/>
      <c r="AM182" s="162">
        <f>COUNTIF(AN12:AN176,$AW$2)+COUNTIF(AN12:AN176,$AX$2)</f>
        <v>0</v>
      </c>
      <c r="AN182" s="163"/>
      <c r="AO182" s="164"/>
      <c r="AP182" s="162">
        <f>COUNTIF(AQ12:AQ176,$AW$2)+COUNTIF(AQ12:AQ176,$AX$2)</f>
        <v>0</v>
      </c>
      <c r="AQ182" s="163"/>
      <c r="AR182" s="164"/>
    </row>
    <row r="183" spans="2:62" ht="17.25" customHeight="1" x14ac:dyDescent="0.2">
      <c r="B183" s="147"/>
      <c r="C183" s="148"/>
      <c r="D183" s="148"/>
      <c r="E183" s="149"/>
      <c r="F183" s="158" t="s">
        <v>51</v>
      </c>
      <c r="G183" s="158"/>
      <c r="H183" s="70">
        <f t="shared" si="14"/>
        <v>0</v>
      </c>
      <c r="I183" s="165">
        <f>COUNTIF(J12:J176,$AY$2)</f>
        <v>0</v>
      </c>
      <c r="J183" s="166"/>
      <c r="K183" s="167"/>
      <c r="L183" s="165">
        <f>COUNTIF(M12:M176,$AY$2)</f>
        <v>0</v>
      </c>
      <c r="M183" s="166"/>
      <c r="N183" s="167"/>
      <c r="O183" s="165">
        <f>COUNTIF(P12:P176,$AY$2)</f>
        <v>0</v>
      </c>
      <c r="P183" s="166"/>
      <c r="Q183" s="167"/>
      <c r="R183" s="165">
        <f>COUNTIF(S12:S176,$AY$2)</f>
        <v>0</v>
      </c>
      <c r="S183" s="166"/>
      <c r="T183" s="167"/>
      <c r="U183" s="165">
        <f>COUNTIF(V12:V176,$AY$2)</f>
        <v>0</v>
      </c>
      <c r="V183" s="166"/>
      <c r="W183" s="167"/>
      <c r="X183" s="165">
        <f>COUNTIF(Y12:Y176,$AY$2)</f>
        <v>0</v>
      </c>
      <c r="Y183" s="166"/>
      <c r="Z183" s="167"/>
      <c r="AA183" s="165">
        <f>COUNTIF(AB12:AB176,$AY$2)</f>
        <v>0</v>
      </c>
      <c r="AB183" s="166"/>
      <c r="AC183" s="167"/>
      <c r="AD183" s="165">
        <f>COUNTIF(AE12:AE176,$AY$2)</f>
        <v>0</v>
      </c>
      <c r="AE183" s="166"/>
      <c r="AF183" s="167"/>
      <c r="AG183" s="165">
        <f>COUNTIF(AH12:AH176,$AY$2)</f>
        <v>0</v>
      </c>
      <c r="AH183" s="166"/>
      <c r="AI183" s="167"/>
      <c r="AJ183" s="165">
        <f>COUNTIF(AK12:AK176,$AY$2)</f>
        <v>0</v>
      </c>
      <c r="AK183" s="166"/>
      <c r="AL183" s="167"/>
      <c r="AM183" s="165">
        <f>COUNTIF(AN12:AN176,$AY$2)</f>
        <v>0</v>
      </c>
      <c r="AN183" s="166"/>
      <c r="AO183" s="167"/>
      <c r="AP183" s="165">
        <f>COUNTIF(AQ12:AQ176,$AY$2)</f>
        <v>0</v>
      </c>
      <c r="AQ183" s="166"/>
      <c r="AR183" s="167"/>
    </row>
    <row r="184" spans="2:62" ht="17.25" customHeight="1" x14ac:dyDescent="0.2">
      <c r="B184" s="147"/>
      <c r="C184" s="148"/>
      <c r="D184" s="148"/>
      <c r="E184" s="149"/>
      <c r="F184" s="139" t="s">
        <v>253</v>
      </c>
      <c r="G184" s="140"/>
      <c r="H184" s="70">
        <f t="shared" si="14"/>
        <v>0</v>
      </c>
      <c r="I184" s="141">
        <f>COUNTIF(J12:J176,$AW$2)</f>
        <v>0</v>
      </c>
      <c r="J184" s="142"/>
      <c r="K184" s="143"/>
      <c r="L184" s="141">
        <f>COUNTIF(M12:M176,$AW$2)</f>
        <v>0</v>
      </c>
      <c r="M184" s="142"/>
      <c r="N184" s="143"/>
      <c r="O184" s="141">
        <f>COUNTIF(P12:P176,$AW$2)</f>
        <v>0</v>
      </c>
      <c r="P184" s="142"/>
      <c r="Q184" s="143"/>
      <c r="R184" s="141">
        <f>COUNTIF(S12:S176,$AW$2)</f>
        <v>0</v>
      </c>
      <c r="S184" s="142"/>
      <c r="T184" s="143"/>
      <c r="U184" s="141">
        <f>COUNTIF(V12:V176,$AW$2)</f>
        <v>0</v>
      </c>
      <c r="V184" s="142"/>
      <c r="W184" s="143"/>
      <c r="X184" s="141">
        <f>COUNTIF(Y12:Y176,$AW$2)</f>
        <v>0</v>
      </c>
      <c r="Y184" s="142"/>
      <c r="Z184" s="143"/>
      <c r="AA184" s="141">
        <f>COUNTIF(AB12:AB176,$AW$2)</f>
        <v>0</v>
      </c>
      <c r="AB184" s="142"/>
      <c r="AC184" s="143"/>
      <c r="AD184" s="141">
        <f>COUNTIF(AE12:AE176,$AW$2)</f>
        <v>0</v>
      </c>
      <c r="AE184" s="142"/>
      <c r="AF184" s="143"/>
      <c r="AG184" s="141">
        <f>COUNTIF(AH12:AH176,$AW$2)</f>
        <v>0</v>
      </c>
      <c r="AH184" s="142"/>
      <c r="AI184" s="143"/>
      <c r="AJ184" s="141">
        <f>COUNTIF(AK12:AK176,$AW$2)</f>
        <v>0</v>
      </c>
      <c r="AK184" s="142"/>
      <c r="AL184" s="143"/>
      <c r="AM184" s="141">
        <f>COUNTIF(AN12:AN176,$AW$2)</f>
        <v>0</v>
      </c>
      <c r="AN184" s="142"/>
      <c r="AO184" s="143"/>
      <c r="AP184" s="141">
        <f>COUNTIF(AQ12:AQ176,$AW$2)</f>
        <v>0</v>
      </c>
      <c r="AQ184" s="142"/>
      <c r="AR184" s="143"/>
    </row>
    <row r="185" spans="2:62" ht="17.25" customHeight="1" x14ac:dyDescent="0.2">
      <c r="B185" s="147"/>
      <c r="C185" s="148"/>
      <c r="D185" s="148"/>
      <c r="E185" s="149"/>
      <c r="F185" s="157" t="s">
        <v>254</v>
      </c>
      <c r="G185" s="157"/>
      <c r="H185" s="70">
        <f t="shared" si="14"/>
        <v>0</v>
      </c>
      <c r="I185" s="165">
        <f>COUNTIF(K12:K176,$AZ$2)</f>
        <v>0</v>
      </c>
      <c r="J185" s="166"/>
      <c r="K185" s="167"/>
      <c r="L185" s="165">
        <f>COUNTIF(N12:N176,$AZ$2)</f>
        <v>0</v>
      </c>
      <c r="M185" s="166"/>
      <c r="N185" s="167"/>
      <c r="O185" s="165">
        <f>COUNTIF(Q12:Q176,$AZ$2)</f>
        <v>0</v>
      </c>
      <c r="P185" s="166"/>
      <c r="Q185" s="167"/>
      <c r="R185" s="165">
        <f>COUNTIF(T12:T176,$AZ$2)</f>
        <v>0</v>
      </c>
      <c r="S185" s="166"/>
      <c r="T185" s="167"/>
      <c r="U185" s="165">
        <f>COUNTIF(W12:W176,$AZ$2)</f>
        <v>0</v>
      </c>
      <c r="V185" s="166"/>
      <c r="W185" s="167"/>
      <c r="X185" s="165">
        <f>COUNTIF(Z12:Z176,$AZ$2)</f>
        <v>0</v>
      </c>
      <c r="Y185" s="166"/>
      <c r="Z185" s="167"/>
      <c r="AA185" s="165">
        <f>COUNTIF(AC12:AC176,$AZ$2)</f>
        <v>0</v>
      </c>
      <c r="AB185" s="166"/>
      <c r="AC185" s="167"/>
      <c r="AD185" s="165">
        <f>COUNTIF(AF12:AF176,$AZ$2)</f>
        <v>0</v>
      </c>
      <c r="AE185" s="166"/>
      <c r="AF185" s="167"/>
      <c r="AG185" s="165">
        <f>COUNTIF(AI12:AI176,$AZ$2)</f>
        <v>0</v>
      </c>
      <c r="AH185" s="166"/>
      <c r="AI185" s="167"/>
      <c r="AJ185" s="165">
        <f>COUNTIF(AL12:AL176,$AZ$2)</f>
        <v>0</v>
      </c>
      <c r="AK185" s="166"/>
      <c r="AL185" s="167"/>
      <c r="AM185" s="165">
        <f>COUNTIF(AO12:AO176,$AZ$2)</f>
        <v>0</v>
      </c>
      <c r="AN185" s="166"/>
      <c r="AO185" s="167"/>
      <c r="AP185" s="165">
        <f>COUNTIF(AR12:AR176,$AZ$2)</f>
        <v>0</v>
      </c>
      <c r="AQ185" s="166"/>
      <c r="AR185" s="167"/>
    </row>
    <row r="186" spans="2:62" s="38" customFormat="1" ht="17.25" customHeight="1" x14ac:dyDescent="0.2">
      <c r="B186" s="147"/>
      <c r="C186" s="148"/>
      <c r="D186" s="148"/>
      <c r="E186" s="149"/>
      <c r="F186" s="156" t="s">
        <v>255</v>
      </c>
      <c r="G186" s="156"/>
      <c r="H186" s="75">
        <f>H182/H178</f>
        <v>0</v>
      </c>
      <c r="I186" s="199">
        <f>I182/I178</f>
        <v>0</v>
      </c>
      <c r="J186" s="200"/>
      <c r="K186" s="201"/>
      <c r="L186" s="199">
        <f t="shared" ref="L186" si="15">L182/L178</f>
        <v>0</v>
      </c>
      <c r="M186" s="200"/>
      <c r="N186" s="201"/>
      <c r="O186" s="199">
        <f t="shared" ref="O186" si="16">O182/O178</f>
        <v>0</v>
      </c>
      <c r="P186" s="200"/>
      <c r="Q186" s="201"/>
      <c r="R186" s="199">
        <f t="shared" ref="R186" si="17">R182/R178</f>
        <v>0</v>
      </c>
      <c r="S186" s="200"/>
      <c r="T186" s="201"/>
      <c r="U186" s="199">
        <f t="shared" ref="U186" si="18">U182/U178</f>
        <v>0</v>
      </c>
      <c r="V186" s="200"/>
      <c r="W186" s="201"/>
      <c r="X186" s="199">
        <f t="shared" ref="X186" si="19">X182/X178</f>
        <v>0</v>
      </c>
      <c r="Y186" s="200"/>
      <c r="Z186" s="201"/>
      <c r="AA186" s="199">
        <f t="shared" ref="AA186" si="20">AA182/AA178</f>
        <v>0</v>
      </c>
      <c r="AB186" s="200"/>
      <c r="AC186" s="201"/>
      <c r="AD186" s="199">
        <f t="shared" ref="AD186" si="21">AD182/AD178</f>
        <v>0</v>
      </c>
      <c r="AE186" s="200"/>
      <c r="AF186" s="201"/>
      <c r="AG186" s="199">
        <f t="shared" ref="AG186" si="22">AG182/AG178</f>
        <v>0</v>
      </c>
      <c r="AH186" s="200"/>
      <c r="AI186" s="201"/>
      <c r="AJ186" s="199">
        <f t="shared" ref="AJ186" si="23">AJ182/AJ178</f>
        <v>0</v>
      </c>
      <c r="AK186" s="200"/>
      <c r="AL186" s="201"/>
      <c r="AM186" s="199">
        <f t="shared" ref="AM186" si="24">AM182/AM178</f>
        <v>0</v>
      </c>
      <c r="AN186" s="200"/>
      <c r="AO186" s="201"/>
      <c r="AP186" s="199">
        <f t="shared" ref="AP186" si="25">AP182/AP178</f>
        <v>0</v>
      </c>
      <c r="AQ186" s="200"/>
      <c r="AR186" s="201"/>
      <c r="AS186"/>
      <c r="AT186"/>
      <c r="AU186"/>
      <c r="AV186"/>
      <c r="AW186"/>
      <c r="AX186"/>
      <c r="AY186"/>
      <c r="AZ186"/>
      <c r="BA186"/>
      <c r="BB186"/>
      <c r="BC186"/>
    </row>
    <row r="187" spans="2:62" s="38" customFormat="1" ht="17.25" customHeight="1" x14ac:dyDescent="0.2">
      <c r="B187" s="147"/>
      <c r="C187" s="148"/>
      <c r="D187" s="148"/>
      <c r="E187" s="149"/>
      <c r="F187" s="139" t="s">
        <v>256</v>
      </c>
      <c r="G187" s="140"/>
      <c r="H187" s="75">
        <f>H184/H181</f>
        <v>0</v>
      </c>
      <c r="I187" s="159">
        <f>I184/I181</f>
        <v>0</v>
      </c>
      <c r="J187" s="160"/>
      <c r="K187" s="161"/>
      <c r="L187" s="159">
        <f t="shared" ref="L187" si="26">L184/L181</f>
        <v>0</v>
      </c>
      <c r="M187" s="160"/>
      <c r="N187" s="161"/>
      <c r="O187" s="159">
        <f t="shared" ref="O187" si="27">O184/O181</f>
        <v>0</v>
      </c>
      <c r="P187" s="160"/>
      <c r="Q187" s="161"/>
      <c r="R187" s="159">
        <f t="shared" ref="R187" si="28">R184/R181</f>
        <v>0</v>
      </c>
      <c r="S187" s="160"/>
      <c r="T187" s="161"/>
      <c r="U187" s="159">
        <f t="shared" ref="U187" si="29">U184/U181</f>
        <v>0</v>
      </c>
      <c r="V187" s="160"/>
      <c r="W187" s="161"/>
      <c r="X187" s="159">
        <f t="shared" ref="X187" si="30">X184/X181</f>
        <v>0</v>
      </c>
      <c r="Y187" s="160"/>
      <c r="Z187" s="161"/>
      <c r="AA187" s="159">
        <f t="shared" ref="AA187" si="31">AA184/AA181</f>
        <v>0</v>
      </c>
      <c r="AB187" s="160"/>
      <c r="AC187" s="161"/>
      <c r="AD187" s="159">
        <f t="shared" ref="AD187" si="32">AD184/AD181</f>
        <v>0</v>
      </c>
      <c r="AE187" s="160"/>
      <c r="AF187" s="161"/>
      <c r="AG187" s="159">
        <f t="shared" ref="AG187" si="33">AG184/AG181</f>
        <v>0</v>
      </c>
      <c r="AH187" s="160"/>
      <c r="AI187" s="161"/>
      <c r="AJ187" s="159">
        <f t="shared" ref="AJ187" si="34">AJ184/AJ181</f>
        <v>0</v>
      </c>
      <c r="AK187" s="160"/>
      <c r="AL187" s="161"/>
      <c r="AM187" s="159">
        <f t="shared" ref="AM187" si="35">AM184/AM181</f>
        <v>0</v>
      </c>
      <c r="AN187" s="160"/>
      <c r="AO187" s="161"/>
      <c r="AP187" s="159">
        <f t="shared" ref="AP187" si="36">AP184/AP181</f>
        <v>0</v>
      </c>
      <c r="AQ187" s="160"/>
      <c r="AR187" s="161"/>
      <c r="AS187"/>
      <c r="AT187"/>
      <c r="AU187"/>
      <c r="AV187"/>
      <c r="AW187"/>
      <c r="AX187"/>
      <c r="AY187"/>
      <c r="AZ187"/>
      <c r="BA187"/>
      <c r="BB187"/>
      <c r="BC187"/>
    </row>
    <row r="188" spans="2:62" s="38" customFormat="1" ht="17.25" customHeight="1" x14ac:dyDescent="0.2">
      <c r="B188" s="147"/>
      <c r="C188" s="148"/>
      <c r="D188" s="148"/>
      <c r="E188" s="149"/>
      <c r="F188" s="155" t="s">
        <v>257</v>
      </c>
      <c r="G188" s="155"/>
      <c r="H188" s="75">
        <f>(H182+H183)/(H178+H180)</f>
        <v>0</v>
      </c>
      <c r="I188" s="159">
        <f>(I182+I183)/(I178+I180)</f>
        <v>0</v>
      </c>
      <c r="J188" s="160"/>
      <c r="K188" s="161"/>
      <c r="L188" s="159">
        <f t="shared" ref="L188" si="37">(L182+L183)/(L178+L180)</f>
        <v>0</v>
      </c>
      <c r="M188" s="160"/>
      <c r="N188" s="161"/>
      <c r="O188" s="159">
        <f t="shared" ref="O188" si="38">(O182+O183)/(O178+O180)</f>
        <v>0</v>
      </c>
      <c r="P188" s="160"/>
      <c r="Q188" s="161"/>
      <c r="R188" s="159">
        <f t="shared" ref="R188" si="39">(R182+R183)/(R178+R180)</f>
        <v>0</v>
      </c>
      <c r="S188" s="160"/>
      <c r="T188" s="161"/>
      <c r="U188" s="159">
        <f t="shared" ref="U188" si="40">(U182+U183)/(U178+U180)</f>
        <v>0</v>
      </c>
      <c r="V188" s="160"/>
      <c r="W188" s="161"/>
      <c r="X188" s="159">
        <f t="shared" ref="X188" si="41">(X182+X183)/(X178+X180)</f>
        <v>0</v>
      </c>
      <c r="Y188" s="160"/>
      <c r="Z188" s="161"/>
      <c r="AA188" s="159">
        <f t="shared" ref="AA188" si="42">(AA182+AA183)/(AA178+AA180)</f>
        <v>0</v>
      </c>
      <c r="AB188" s="160"/>
      <c r="AC188" s="161"/>
      <c r="AD188" s="159">
        <f t="shared" ref="AD188" si="43">(AD182+AD183)/(AD178+AD180)</f>
        <v>0</v>
      </c>
      <c r="AE188" s="160"/>
      <c r="AF188" s="161"/>
      <c r="AG188" s="159">
        <f t="shared" ref="AG188" si="44">(AG182+AG183)/(AG178+AG180)</f>
        <v>0</v>
      </c>
      <c r="AH188" s="160"/>
      <c r="AI188" s="161"/>
      <c r="AJ188" s="159">
        <f t="shared" ref="AJ188" si="45">(AJ182+AJ183)/(AJ178+AJ180)</f>
        <v>0</v>
      </c>
      <c r="AK188" s="160"/>
      <c r="AL188" s="161"/>
      <c r="AM188" s="159">
        <f t="shared" ref="AM188" si="46">(AM182+AM183)/(AM178+AM180)</f>
        <v>0</v>
      </c>
      <c r="AN188" s="160"/>
      <c r="AO188" s="161"/>
      <c r="AP188" s="159">
        <f t="shared" ref="AP188" si="47">(AP182+AP183)/(AP178+AP180)</f>
        <v>0</v>
      </c>
      <c r="AQ188" s="160"/>
      <c r="AR188" s="161"/>
      <c r="AS188"/>
      <c r="AT188"/>
      <c r="AU188"/>
      <c r="AV188"/>
      <c r="AW188"/>
      <c r="AX188"/>
      <c r="AY188"/>
      <c r="AZ188"/>
      <c r="BA188"/>
      <c r="BB188"/>
      <c r="BC188"/>
    </row>
    <row r="189" spans="2:62" s="38" customFormat="1" ht="4.5" customHeight="1" x14ac:dyDescent="0.2">
      <c r="B189"/>
      <c r="C189"/>
      <c r="D189"/>
      <c r="E189"/>
      <c r="F189"/>
      <c r="G189"/>
      <c r="H18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/>
      <c r="AT189"/>
      <c r="AU189"/>
      <c r="AV189"/>
      <c r="AW189"/>
      <c r="AX189"/>
      <c r="AY189"/>
      <c r="AZ189"/>
      <c r="BA189"/>
      <c r="BB189"/>
      <c r="BC189"/>
    </row>
    <row r="190" spans="2:62" ht="94.5" customHeight="1" x14ac:dyDescent="0.2">
      <c r="B190" s="68" t="s">
        <v>258</v>
      </c>
      <c r="C190" s="328" t="s">
        <v>539</v>
      </c>
      <c r="D190" s="194"/>
      <c r="E190" s="68" t="s">
        <v>259</v>
      </c>
      <c r="F190" s="328" t="s">
        <v>446</v>
      </c>
      <c r="G190" s="194"/>
      <c r="H190" s="69" t="s">
        <v>260</v>
      </c>
      <c r="I190" s="196"/>
      <c r="J190" s="197"/>
      <c r="K190" s="198"/>
      <c r="L190" s="196"/>
      <c r="M190" s="197"/>
      <c r="N190" s="198"/>
      <c r="O190" s="196"/>
      <c r="P190" s="197"/>
      <c r="Q190" s="198"/>
      <c r="R190" s="196"/>
      <c r="S190" s="197"/>
      <c r="T190" s="198"/>
      <c r="U190" s="196"/>
      <c r="V190" s="197"/>
      <c r="W190" s="198"/>
      <c r="X190" s="196"/>
      <c r="Y190" s="197"/>
      <c r="Z190" s="198"/>
      <c r="AA190" s="196"/>
      <c r="AB190" s="197"/>
      <c r="AC190" s="198"/>
      <c r="AD190" s="196"/>
      <c r="AE190" s="197"/>
      <c r="AF190" s="198"/>
      <c r="AG190" s="196"/>
      <c r="AH190" s="197"/>
      <c r="AI190" s="198"/>
      <c r="AJ190" s="196"/>
      <c r="AK190" s="197"/>
      <c r="AL190" s="198"/>
      <c r="AM190" s="196"/>
      <c r="AN190" s="197"/>
      <c r="AO190" s="198"/>
      <c r="AP190" s="196"/>
      <c r="AQ190" s="197"/>
      <c r="AR190" s="198"/>
    </row>
    <row r="191" spans="2:62" customFormat="1" ht="9" customHeight="1" x14ac:dyDescent="0.2">
      <c r="B191" s="13"/>
      <c r="C191" s="194"/>
      <c r="D191" s="195"/>
      <c r="E191" s="79"/>
      <c r="F191" s="195"/>
      <c r="G191" s="195"/>
    </row>
    <row r="192" spans="2:62" ht="96" customHeight="1" x14ac:dyDescent="0.2">
      <c r="B192" s="150" t="s">
        <v>261</v>
      </c>
      <c r="C192" s="151"/>
      <c r="D192" s="152" t="s">
        <v>541</v>
      </c>
      <c r="E192" s="153"/>
      <c r="F192" s="153"/>
      <c r="G192" s="154"/>
      <c r="H192" s="78" t="s">
        <v>262</v>
      </c>
      <c r="I192" s="196"/>
      <c r="J192" s="197"/>
      <c r="K192" s="198"/>
      <c r="L192" s="196"/>
      <c r="M192" s="197"/>
      <c r="N192" s="198"/>
      <c r="O192" s="196"/>
      <c r="P192" s="197"/>
      <c r="Q192" s="198"/>
      <c r="R192" s="196"/>
      <c r="S192" s="197"/>
      <c r="T192" s="198"/>
      <c r="U192" s="196"/>
      <c r="V192" s="197"/>
      <c r="W192" s="198"/>
      <c r="X192" s="196"/>
      <c r="Y192" s="197"/>
      <c r="Z192" s="198"/>
      <c r="AA192" s="196"/>
      <c r="AB192" s="197"/>
      <c r="AC192" s="198"/>
      <c r="AD192" s="196"/>
      <c r="AE192" s="197"/>
      <c r="AF192" s="198"/>
      <c r="AG192" s="196"/>
      <c r="AH192" s="197"/>
      <c r="AI192" s="198"/>
      <c r="AJ192" s="196"/>
      <c r="AK192" s="197"/>
      <c r="AL192" s="198"/>
      <c r="AM192" s="196"/>
      <c r="AN192" s="197"/>
      <c r="AO192" s="198"/>
      <c r="AP192" s="196"/>
      <c r="AQ192" s="197"/>
      <c r="AR192" s="198"/>
    </row>
    <row r="194" spans="2:6" ht="15" customHeight="1" x14ac:dyDescent="0.2">
      <c r="B194"/>
      <c r="C194"/>
      <c r="D194"/>
      <c r="E194"/>
      <c r="F194"/>
    </row>
    <row r="195" spans="2:6" ht="15" customHeight="1" x14ac:dyDescent="0.2">
      <c r="B195"/>
      <c r="C195"/>
      <c r="D195"/>
      <c r="E195"/>
      <c r="F195"/>
    </row>
    <row r="196" spans="2:6" ht="15" customHeight="1" x14ac:dyDescent="0.2">
      <c r="B196"/>
      <c r="C196"/>
      <c r="D196"/>
      <c r="E196"/>
      <c r="F196"/>
    </row>
    <row r="197" spans="2:6" ht="15" customHeight="1" x14ac:dyDescent="0.2">
      <c r="B197"/>
      <c r="C197"/>
      <c r="D197"/>
      <c r="E197"/>
      <c r="F197"/>
    </row>
    <row r="198" spans="2:6" ht="15" customHeight="1" x14ac:dyDescent="0.2">
      <c r="B198"/>
      <c r="C198"/>
      <c r="D198"/>
      <c r="E198"/>
      <c r="F198"/>
    </row>
    <row r="199" spans="2:6" ht="15" customHeight="1" x14ac:dyDescent="0.2">
      <c r="B199"/>
      <c r="C199"/>
      <c r="D199"/>
      <c r="E199"/>
      <c r="F199"/>
    </row>
    <row r="200" spans="2:6" ht="15" customHeight="1" x14ac:dyDescent="0.2">
      <c r="B200"/>
      <c r="C200"/>
      <c r="D200"/>
      <c r="E200"/>
      <c r="F200"/>
    </row>
    <row r="201" spans="2:6" ht="15" customHeight="1" x14ac:dyDescent="0.2">
      <c r="B201"/>
      <c r="C201"/>
      <c r="D201"/>
      <c r="E201"/>
      <c r="F201"/>
    </row>
    <row r="202" spans="2:6" ht="15" customHeight="1" x14ac:dyDescent="0.2">
      <c r="B202"/>
      <c r="C202"/>
      <c r="D202"/>
      <c r="E202"/>
      <c r="F202"/>
    </row>
    <row r="203" spans="2:6" ht="15" customHeight="1" x14ac:dyDescent="0.2">
      <c r="B203"/>
      <c r="C203"/>
      <c r="D203"/>
      <c r="E203"/>
      <c r="F203"/>
    </row>
    <row r="204" spans="2:6" ht="15" customHeight="1" x14ac:dyDescent="0.2">
      <c r="B204"/>
      <c r="C204"/>
      <c r="D204"/>
      <c r="E204"/>
      <c r="F204"/>
    </row>
    <row r="205" spans="2:6" ht="15" customHeight="1" x14ac:dyDescent="0.2">
      <c r="B205"/>
      <c r="C205"/>
      <c r="D205"/>
      <c r="E205"/>
      <c r="F205"/>
    </row>
    <row r="206" spans="2:6" ht="15" customHeight="1" x14ac:dyDescent="0.2">
      <c r="B206"/>
      <c r="C206"/>
      <c r="D206"/>
      <c r="E206"/>
      <c r="F206"/>
    </row>
    <row r="207" spans="2:6" ht="15" customHeight="1" x14ac:dyDescent="0.2">
      <c r="B207"/>
      <c r="C207"/>
      <c r="D207"/>
      <c r="E207"/>
      <c r="F207"/>
    </row>
  </sheetData>
  <sheetProtection formatCells="0" formatColumns="0" formatRows="0" selectLockedCells="1" sort="0" autoFilter="0"/>
  <autoFilter ref="B11:AR176" xr:uid="{00000000-0001-0000-0000-000000000000}"/>
  <customSheetViews>
    <customSheetView guid="{B8D6869E-580D-524E-9168-A3E9C4B23BEF}" scale="125" fitToPage="1" showAutoFilter="1" hiddenColumns="1" topLeftCell="B1">
      <selection activeCell="K13" sqref="K13"/>
      <rowBreaks count="1" manualBreakCount="1">
        <brk id="214" min="1" max="44" man="1"/>
      </rowBreaks>
      <pageMargins left="0" right="0" top="0" bottom="0" header="0" footer="0"/>
      <printOptions horizontalCentered="1"/>
      <pageSetup paperSize="129" scale="42" fitToHeight="0" orientation="landscape" r:id="rId1"/>
      <headerFooter alignWithMargins="0"/>
      <autoFilter ref="J11:AS234" xr:uid="{F5CD0309-AFAE-4858-A1A6-D7F322C98A78}"/>
    </customSheetView>
  </customSheetViews>
  <mergeCells count="205">
    <mergeCell ref="U9:W9"/>
    <mergeCell ref="R9:T9"/>
    <mergeCell ref="O9:Q9"/>
    <mergeCell ref="L9:N9"/>
    <mergeCell ref="I9:K9"/>
    <mergeCell ref="X186:Z186"/>
    <mergeCell ref="U186:W186"/>
    <mergeCell ref="R186:T186"/>
    <mergeCell ref="O186:Q186"/>
    <mergeCell ref="L186:N186"/>
    <mergeCell ref="I186:K186"/>
    <mergeCell ref="I178:K178"/>
    <mergeCell ref="I179:K179"/>
    <mergeCell ref="I184:K184"/>
    <mergeCell ref="L184:N184"/>
    <mergeCell ref="O184:Q184"/>
    <mergeCell ref="R184:T184"/>
    <mergeCell ref="U184:W184"/>
    <mergeCell ref="X190:Z190"/>
    <mergeCell ref="AA190:AC190"/>
    <mergeCell ref="AD190:AF190"/>
    <mergeCell ref="AG190:AI190"/>
    <mergeCell ref="AJ190:AL190"/>
    <mergeCell ref="AM190:AO190"/>
    <mergeCell ref="AP190:AR190"/>
    <mergeCell ref="AA185:AC185"/>
    <mergeCell ref="AD185:AF185"/>
    <mergeCell ref="AG185:AI185"/>
    <mergeCell ref="AJ185:AL185"/>
    <mergeCell ref="AM185:AO185"/>
    <mergeCell ref="AP185:AR185"/>
    <mergeCell ref="AA187:AC187"/>
    <mergeCell ref="AD187:AF187"/>
    <mergeCell ref="AJ186:AL186"/>
    <mergeCell ref="AG186:AI186"/>
    <mergeCell ref="AD186:AF186"/>
    <mergeCell ref="AA186:AC186"/>
    <mergeCell ref="AP186:AR186"/>
    <mergeCell ref="AM186:AO186"/>
    <mergeCell ref="I192:K192"/>
    <mergeCell ref="AP180:AR180"/>
    <mergeCell ref="L192:N192"/>
    <mergeCell ref="O192:Q192"/>
    <mergeCell ref="R192:T192"/>
    <mergeCell ref="I180:K180"/>
    <mergeCell ref="U192:W192"/>
    <mergeCell ref="X192:Z192"/>
    <mergeCell ref="AA192:AC192"/>
    <mergeCell ref="AD192:AF192"/>
    <mergeCell ref="AG192:AI192"/>
    <mergeCell ref="AJ192:AL192"/>
    <mergeCell ref="AM192:AO192"/>
    <mergeCell ref="AP192:AR192"/>
    <mergeCell ref="I182:K182"/>
    <mergeCell ref="I183:K183"/>
    <mergeCell ref="I185:K185"/>
    <mergeCell ref="L185:N185"/>
    <mergeCell ref="O185:Q185"/>
    <mergeCell ref="R185:T185"/>
    <mergeCell ref="U185:W185"/>
    <mergeCell ref="X185:Z185"/>
    <mergeCell ref="L187:N187"/>
    <mergeCell ref="O187:Q187"/>
    <mergeCell ref="C190:D190"/>
    <mergeCell ref="F190:G190"/>
    <mergeCell ref="C191:D191"/>
    <mergeCell ref="F191:G191"/>
    <mergeCell ref="I190:K190"/>
    <mergeCell ref="L190:N190"/>
    <mergeCell ref="O190:Q190"/>
    <mergeCell ref="R190:T190"/>
    <mergeCell ref="U190:W190"/>
    <mergeCell ref="I187:K187"/>
    <mergeCell ref="I188:K188"/>
    <mergeCell ref="AJ9:AL9"/>
    <mergeCell ref="AG9:AI9"/>
    <mergeCell ref="AP9:AR9"/>
    <mergeCell ref="B2:C5"/>
    <mergeCell ref="N7:O7"/>
    <mergeCell ref="U7:V7"/>
    <mergeCell ref="AO7:AR7"/>
    <mergeCell ref="W7:AM7"/>
    <mergeCell ref="P7:T7"/>
    <mergeCell ref="J7:M7"/>
    <mergeCell ref="F7:H7"/>
    <mergeCell ref="C7:D7"/>
    <mergeCell ref="AQ5:AR5"/>
    <mergeCell ref="AQ4:AR4"/>
    <mergeCell ref="AQ3:AR3"/>
    <mergeCell ref="AQ2:AR2"/>
    <mergeCell ref="X9:Z9"/>
    <mergeCell ref="AD9:AF9"/>
    <mergeCell ref="AA9:AC9"/>
    <mergeCell ref="AM9:AO9"/>
    <mergeCell ref="B6:AR6"/>
    <mergeCell ref="AO2:AP2"/>
    <mergeCell ref="AO3:AP3"/>
    <mergeCell ref="AO4:AP4"/>
    <mergeCell ref="AM180:AO180"/>
    <mergeCell ref="AM182:AO182"/>
    <mergeCell ref="L178:N178"/>
    <mergeCell ref="O178:Q178"/>
    <mergeCell ref="R178:T178"/>
    <mergeCell ref="U178:W178"/>
    <mergeCell ref="X178:Z178"/>
    <mergeCell ref="L180:N180"/>
    <mergeCell ref="O180:Q180"/>
    <mergeCell ref="R180:T180"/>
    <mergeCell ref="U180:W180"/>
    <mergeCell ref="X180:Z180"/>
    <mergeCell ref="L179:N179"/>
    <mergeCell ref="O179:Q179"/>
    <mergeCell ref="AM178:AO178"/>
    <mergeCell ref="AG182:AI182"/>
    <mergeCell ref="AJ182:AL182"/>
    <mergeCell ref="AM181:AO181"/>
    <mergeCell ref="AP178:AR178"/>
    <mergeCell ref="R179:T179"/>
    <mergeCell ref="U179:W179"/>
    <mergeCell ref="X179:Z179"/>
    <mergeCell ref="AP179:AR179"/>
    <mergeCell ref="R187:T187"/>
    <mergeCell ref="U187:W187"/>
    <mergeCell ref="X187:Z187"/>
    <mergeCell ref="AA178:AC178"/>
    <mergeCell ref="AD178:AF178"/>
    <mergeCell ref="AG178:AI178"/>
    <mergeCell ref="AJ178:AL178"/>
    <mergeCell ref="AA180:AC180"/>
    <mergeCell ref="AD180:AF180"/>
    <mergeCell ref="AG180:AI180"/>
    <mergeCell ref="AJ180:AL180"/>
    <mergeCell ref="X184:Z184"/>
    <mergeCell ref="AA184:AC184"/>
    <mergeCell ref="AD184:AF184"/>
    <mergeCell ref="AG184:AI184"/>
    <mergeCell ref="AJ184:AL184"/>
    <mergeCell ref="AJ181:AL181"/>
    <mergeCell ref="AM183:AO183"/>
    <mergeCell ref="AP183:AR183"/>
    <mergeCell ref="AG183:AI183"/>
    <mergeCell ref="AJ183:AL183"/>
    <mergeCell ref="AP184:AR184"/>
    <mergeCell ref="AM184:AO184"/>
    <mergeCell ref="AD182:AF182"/>
    <mergeCell ref="L183:N183"/>
    <mergeCell ref="O183:Q183"/>
    <mergeCell ref="R183:T183"/>
    <mergeCell ref="U183:W183"/>
    <mergeCell ref="X183:Z183"/>
    <mergeCell ref="AA183:AC183"/>
    <mergeCell ref="AD183:AF183"/>
    <mergeCell ref="AM179:AO179"/>
    <mergeCell ref="AA179:AC179"/>
    <mergeCell ref="AD179:AF179"/>
    <mergeCell ref="AG179:AI179"/>
    <mergeCell ref="AJ179:AL179"/>
    <mergeCell ref="F179:G179"/>
    <mergeCell ref="F178:G178"/>
    <mergeCell ref="AG187:AI187"/>
    <mergeCell ref="AJ187:AL187"/>
    <mergeCell ref="AM187:AO187"/>
    <mergeCell ref="AP187:AR187"/>
    <mergeCell ref="L188:N188"/>
    <mergeCell ref="O188:Q188"/>
    <mergeCell ref="R188:T188"/>
    <mergeCell ref="U188:W188"/>
    <mergeCell ref="X188:Z188"/>
    <mergeCell ref="AA188:AC188"/>
    <mergeCell ref="AD188:AF188"/>
    <mergeCell ref="AG188:AI188"/>
    <mergeCell ref="AJ188:AL188"/>
    <mergeCell ref="AM188:AO188"/>
    <mergeCell ref="AP188:AR188"/>
    <mergeCell ref="AP182:AR182"/>
    <mergeCell ref="L182:N182"/>
    <mergeCell ref="O182:Q182"/>
    <mergeCell ref="R182:T182"/>
    <mergeCell ref="U182:W182"/>
    <mergeCell ref="X182:Z182"/>
    <mergeCell ref="AA182:AC182"/>
    <mergeCell ref="AO5:AP5"/>
    <mergeCell ref="D2:AN5"/>
    <mergeCell ref="F181:G181"/>
    <mergeCell ref="F184:G184"/>
    <mergeCell ref="AP181:AR181"/>
    <mergeCell ref="B178:E188"/>
    <mergeCell ref="B192:C192"/>
    <mergeCell ref="D192:G192"/>
    <mergeCell ref="I181:K181"/>
    <mergeCell ref="L181:N181"/>
    <mergeCell ref="O181:Q181"/>
    <mergeCell ref="R181:T181"/>
    <mergeCell ref="U181:W181"/>
    <mergeCell ref="X181:Z181"/>
    <mergeCell ref="AA181:AC181"/>
    <mergeCell ref="AD181:AF181"/>
    <mergeCell ref="AG181:AI181"/>
    <mergeCell ref="F188:G188"/>
    <mergeCell ref="F187:G187"/>
    <mergeCell ref="F186:G186"/>
    <mergeCell ref="F185:G185"/>
    <mergeCell ref="F183:G183"/>
    <mergeCell ref="F182:G182"/>
    <mergeCell ref="F180:G180"/>
  </mergeCells>
  <phoneticPr fontId="13" type="noConversion"/>
  <conditionalFormatting sqref="H12:H176">
    <cfRule type="dataBar" priority="75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{5D0CAD60-CB18-403D-A575-70435F7E08BF}</x14:id>
        </ext>
      </extLst>
    </cfRule>
    <cfRule type="iconSet" priority="1">
      <iconSet>
        <cfvo type="percent" val="0"/>
        <cfvo type="percent" val="33"/>
        <cfvo type="percent" val="67"/>
      </iconSet>
    </cfRule>
  </conditionalFormatting>
  <conditionalFormatting sqref="I137:AR138 I126:AC126 AE126:AO126 AQ126:AR126 I127:AR128 I143:N143 V143:AC143 P143:T143 AE143:AF143 AH143:AR143 I168:AF168 AK168:AR168 I173:N173 J56:AR56 M57:N57 P57:AR57 AB141:AR141 I141:Z141 I19:Q19 I24:T24 V24:AR24 I64:T64 AH170:AI170 AK170:AR170 I12:AR18 S19:AR19 I25:AR44 I57:K59 L58:AR59 I146:AR146 I148:AR148 AP154 AM154 X154 R154 U154 AA154 AD154 AN158:AO158 AD156 AH156:AI158 AE156:AF158 AB156:AC158 AQ156:AR158 AM156:AO156 AK156:AL158 Y156:Z158 V156:W158 S156:T158 I156:K156 M156:R156 I176:AR176 I20:AR23 AJ151:AJ152 AP151:AP152 AM151:AM152 X151:X152 R151:R152 U151:U152 AA151:AA152 AD151:AD152 AG151:AG152 S151:T154 V151:W154 Y151:Z154 AK151:AL154 AN151:AO154 AQ151:AR154 AB151:AC154 AE151:AF154 AH151:AI154 I157:Q158 AA156:AA157 AM157:AN157 I163:AR167 AH168:AI168 P173:AR173 I136:K136 AN136:AO136 AQ136:AR136 I140:AS140 I174:K175 I46:AR55 I60:AR63 V64:AR64 I65:AR121 R175:T175 AA175:AC175 AJ175:AL175 I151:Q154">
    <cfRule type="containsBlanks" dxfId="320" priority="745">
      <formula>LEN(TRIM(I12))=0</formula>
    </cfRule>
    <cfRule type="containsBlanks" dxfId="319" priority="747">
      <formula>LEN(TRIM(I12))=0</formula>
    </cfRule>
  </conditionalFormatting>
  <conditionalFormatting sqref="I130:Z130 AB130:AC130 AE130:AR130">
    <cfRule type="containsBlanks" dxfId="318" priority="739">
      <formula>LEN(TRIM(I130))=0</formula>
    </cfRule>
    <cfRule type="containsBlanks" dxfId="317" priority="740">
      <formula>LEN(TRIM(I130))=0</formula>
    </cfRule>
  </conditionalFormatting>
  <conditionalFormatting sqref="I132 K132:AR132">
    <cfRule type="containsBlanks" dxfId="316" priority="715">
      <formula>LEN(TRIM(I132))=0</formula>
    </cfRule>
    <cfRule type="containsBlanks" dxfId="315" priority="716">
      <formula>LEN(TRIM(I132))=0</formula>
    </cfRule>
  </conditionalFormatting>
  <conditionalFormatting sqref="I135:K135 M135:N135 P135:Q135 S135:T135 V135:W135 Y135:Z135 AB135:AC135 AE135:AF135 AH135:AI135 AK135:AL135 AN135:AR135">
    <cfRule type="containsBlanks" dxfId="314" priority="712">
      <formula>LEN(TRIM(I135))=0</formula>
    </cfRule>
    <cfRule type="containsBlanks" dxfId="313" priority="713">
      <formula>LEN(TRIM(I135))=0</formula>
    </cfRule>
  </conditionalFormatting>
  <conditionalFormatting sqref="I139:AR139">
    <cfRule type="containsBlanks" dxfId="312" priority="697">
      <formula>LEN(TRIM(I139))=0</formula>
    </cfRule>
    <cfRule type="containsBlanks" dxfId="311" priority="698">
      <formula>LEN(TRIM(I139))=0</formula>
    </cfRule>
  </conditionalFormatting>
  <conditionalFormatting sqref="I144:AR144">
    <cfRule type="containsBlanks" dxfId="310" priority="691">
      <formula>LEN(TRIM(I144))=0</formula>
    </cfRule>
    <cfRule type="containsBlanks" dxfId="309" priority="692">
      <formula>LEN(TRIM(I144))=0</formula>
    </cfRule>
  </conditionalFormatting>
  <conditionalFormatting sqref="I142:AR142">
    <cfRule type="containsBlanks" dxfId="308" priority="694">
      <formula>LEN(TRIM(I142))=0</formula>
    </cfRule>
    <cfRule type="containsBlanks" dxfId="307" priority="695">
      <formula>LEN(TRIM(I142))=0</formula>
    </cfRule>
  </conditionalFormatting>
  <conditionalFormatting sqref="I147:AR147">
    <cfRule type="containsBlanks" dxfId="306" priority="685">
      <formula>LEN(TRIM(I147))=0</formula>
    </cfRule>
    <cfRule type="containsBlanks" dxfId="305" priority="686">
      <formula>LEN(TRIM(I147))=0</formula>
    </cfRule>
  </conditionalFormatting>
  <conditionalFormatting sqref="I145:K145">
    <cfRule type="containsBlanks" dxfId="304" priority="688">
      <formula>LEN(TRIM(I145))=0</formula>
    </cfRule>
    <cfRule type="containsBlanks" dxfId="303" priority="689">
      <formula>LEN(TRIM(I145))=0</formula>
    </cfRule>
  </conditionalFormatting>
  <conditionalFormatting sqref="I150:Z150 AB150:AR150">
    <cfRule type="containsBlanks" dxfId="302" priority="682">
      <formula>LEN(TRIM(I150))=0</formula>
    </cfRule>
    <cfRule type="containsBlanks" dxfId="301" priority="683">
      <formula>LEN(TRIM(I150))=0</formula>
    </cfRule>
  </conditionalFormatting>
  <conditionalFormatting sqref="I149:Q149 Y149:AR149 S149:W149">
    <cfRule type="containsBlanks" dxfId="300" priority="679">
      <formula>LEN(TRIM(I149))=0</formula>
    </cfRule>
    <cfRule type="containsBlanks" dxfId="299" priority="680">
      <formula>LEN(TRIM(I149))=0</formula>
    </cfRule>
  </conditionalFormatting>
  <conditionalFormatting sqref="I162:AO162 AQ162:AR162">
    <cfRule type="containsBlanks" dxfId="298" priority="652">
      <formula>LEN(TRIM(I162))=0</formula>
    </cfRule>
    <cfRule type="containsBlanks" dxfId="297" priority="653">
      <formula>LEN(TRIM(I162))=0</formula>
    </cfRule>
  </conditionalFormatting>
  <conditionalFormatting sqref="I161:W161 Y161:AR161">
    <cfRule type="containsBlanks" dxfId="296" priority="634">
      <formula>LEN(TRIM(I161))=0</formula>
    </cfRule>
    <cfRule type="containsBlanks" dxfId="295" priority="635">
      <formula>LEN(TRIM(I161))=0</formula>
    </cfRule>
  </conditionalFormatting>
  <conditionalFormatting sqref="I160:T160 V160:AR160">
    <cfRule type="containsBlanks" dxfId="294" priority="631">
      <formula>LEN(TRIM(I160))=0</formula>
    </cfRule>
    <cfRule type="containsBlanks" dxfId="293" priority="632">
      <formula>LEN(TRIM(I160))=0</formula>
    </cfRule>
  </conditionalFormatting>
  <conditionalFormatting sqref="I159:K159">
    <cfRule type="containsBlanks" dxfId="292" priority="628">
      <formula>LEN(TRIM(I159))=0</formula>
    </cfRule>
    <cfRule type="containsBlanks" dxfId="291" priority="629">
      <formula>LEN(TRIM(I159))=0</formula>
    </cfRule>
  </conditionalFormatting>
  <conditionalFormatting sqref="AB123:AC123">
    <cfRule type="containsBlanks" dxfId="290" priority="585">
      <formula>LEN(TRIM(AB123))=0</formula>
    </cfRule>
    <cfRule type="containsBlanks" dxfId="289" priority="586">
      <formula>LEN(TRIM(AB123))=0</formula>
    </cfRule>
  </conditionalFormatting>
  <conditionalFormatting sqref="I122:Z122 AB122:AC122 AE122:AR122">
    <cfRule type="containsBlanks" dxfId="288" priority="595">
      <formula>LEN(TRIM(I122))=0</formula>
    </cfRule>
    <cfRule type="containsBlanks" dxfId="287" priority="596">
      <formula>LEN(TRIM(I122))=0</formula>
    </cfRule>
  </conditionalFormatting>
  <conditionalFormatting sqref="I124:AC124 AE124:AR124">
    <cfRule type="containsBlanks" dxfId="286" priority="601">
      <formula>LEN(TRIM(I124))=0</formula>
    </cfRule>
    <cfRule type="containsBlanks" dxfId="285" priority="602">
      <formula>LEN(TRIM(I124))=0</formula>
    </cfRule>
  </conditionalFormatting>
  <conditionalFormatting sqref="I123:Z123 AE123:AR123">
    <cfRule type="containsBlanks" dxfId="284" priority="592">
      <formula>LEN(TRIM(I123))=0</formula>
    </cfRule>
    <cfRule type="containsBlanks" dxfId="283" priority="593">
      <formula>LEN(TRIM(I123))=0</formula>
    </cfRule>
  </conditionalFormatting>
  <conditionalFormatting sqref="AD135:AD136">
    <cfRule type="containsBlanks" dxfId="282" priority="558">
      <formula>LEN(TRIM(AD135))=0</formula>
    </cfRule>
    <cfRule type="containsBlanks" dxfId="281" priority="559">
      <formula>LEN(TRIM(AD135))=0</formula>
    </cfRule>
  </conditionalFormatting>
  <conditionalFormatting sqref="U135:U136">
    <cfRule type="containsBlanks" dxfId="280" priority="564">
      <formula>LEN(TRIM(U135))=0</formula>
    </cfRule>
    <cfRule type="containsBlanks" dxfId="279" priority="565">
      <formula>LEN(TRIM(U135))=0</formula>
    </cfRule>
  </conditionalFormatting>
  <conditionalFormatting sqref="AE129:AF129 AH129:AI129 AK129:AL129 AN129:AO129 AQ129:AR129">
    <cfRule type="containsBlanks" dxfId="278" priority="578">
      <formula>LEN(TRIM(AE129))=0</formula>
    </cfRule>
    <cfRule type="containsBlanks" dxfId="277" priority="579">
      <formula>LEN(TRIM(AE129))=0</formula>
    </cfRule>
  </conditionalFormatting>
  <conditionalFormatting sqref="I129:K129 M129:N129 P129:Q129 S129:T129 V129:W129 Y129:Z129 AB129:AC129">
    <cfRule type="containsBlanks" dxfId="276" priority="580">
      <formula>LEN(TRIM(I129))=0</formula>
    </cfRule>
    <cfRule type="containsBlanks" dxfId="275" priority="581">
      <formula>LEN(TRIM(I129))=0</formula>
    </cfRule>
  </conditionalFormatting>
  <conditionalFormatting sqref="I131:K131 P131:Q131 S131:T131 V131:W131 AQ131:AR131 M131:N131 Y131:AC131 AE131:AI131 AK131:AO131">
    <cfRule type="containsBlanks" dxfId="274" priority="575">
      <formula>LEN(TRIM(I131))=0</formula>
    </cfRule>
    <cfRule type="containsBlanks" dxfId="273" priority="576">
      <formula>LEN(TRIM(I131))=0</formula>
    </cfRule>
  </conditionalFormatting>
  <conditionalFormatting sqref="AM135:AM136">
    <cfRule type="containsBlanks" dxfId="272" priority="552">
      <formula>LEN(TRIM(AM135))=0</formula>
    </cfRule>
    <cfRule type="containsBlanks" dxfId="271" priority="553">
      <formula>LEN(TRIM(AM135))=0</formula>
    </cfRule>
  </conditionalFormatting>
  <conditionalFormatting sqref="L135:L136">
    <cfRule type="containsBlanks" dxfId="270" priority="570">
      <formula>LEN(TRIM(L135))=0</formula>
    </cfRule>
    <cfRule type="containsBlanks" dxfId="269" priority="571">
      <formula>LEN(TRIM(L135))=0</formula>
    </cfRule>
  </conditionalFormatting>
  <conditionalFormatting sqref="O135:O136">
    <cfRule type="containsBlanks" dxfId="268" priority="568">
      <formula>LEN(TRIM(O135))=0</formula>
    </cfRule>
    <cfRule type="containsBlanks" dxfId="267" priority="569">
      <formula>LEN(TRIM(O135))=0</formula>
    </cfRule>
  </conditionalFormatting>
  <conditionalFormatting sqref="R135:R136">
    <cfRule type="containsBlanks" dxfId="266" priority="566">
      <formula>LEN(TRIM(R135))=0</formula>
    </cfRule>
    <cfRule type="containsBlanks" dxfId="265" priority="567">
      <formula>LEN(TRIM(R135))=0</formula>
    </cfRule>
  </conditionalFormatting>
  <conditionalFormatting sqref="X135:X136">
    <cfRule type="containsBlanks" dxfId="264" priority="562">
      <formula>LEN(TRIM(X135))=0</formula>
    </cfRule>
    <cfRule type="containsBlanks" dxfId="263" priority="563">
      <formula>LEN(TRIM(X135))=0</formula>
    </cfRule>
  </conditionalFormatting>
  <conditionalFormatting sqref="AA135:AA136">
    <cfRule type="containsBlanks" dxfId="262" priority="560">
      <formula>LEN(TRIM(AA135))=0</formula>
    </cfRule>
    <cfRule type="containsBlanks" dxfId="261" priority="561">
      <formula>LEN(TRIM(AA135))=0</formula>
    </cfRule>
  </conditionalFormatting>
  <conditionalFormatting sqref="AG135:AG136">
    <cfRule type="containsBlanks" dxfId="260" priority="556">
      <formula>LEN(TRIM(AG135))=0</formula>
    </cfRule>
    <cfRule type="containsBlanks" dxfId="259" priority="557">
      <formula>LEN(TRIM(AG135))=0</formula>
    </cfRule>
  </conditionalFormatting>
  <conditionalFormatting sqref="AJ135:AJ136">
    <cfRule type="containsBlanks" dxfId="258" priority="554">
      <formula>LEN(TRIM(AJ135))=0</formula>
    </cfRule>
    <cfRule type="containsBlanks" dxfId="257" priority="555">
      <formula>LEN(TRIM(AJ135))=0</formula>
    </cfRule>
  </conditionalFormatting>
  <conditionalFormatting sqref="M145:N145 P145:Q145 S145:T145 V145:W145 Y145:Z145 AB145:AC145 AE145:AF145 AH145:AI145 AK145:AL145 AN145:AO145 AQ145:AR145">
    <cfRule type="containsBlanks" dxfId="256" priority="526">
      <formula>LEN(TRIM(M145))=0</formula>
    </cfRule>
    <cfRule type="containsBlanks" dxfId="255" priority="527">
      <formula>LEN(TRIM(M145))=0</formula>
    </cfRule>
  </conditionalFormatting>
  <conditionalFormatting sqref="AJ158">
    <cfRule type="containsBlanks" dxfId="254" priority="437">
      <formula>LEN(TRIM(AJ158))=0</formula>
    </cfRule>
    <cfRule type="containsBlanks" dxfId="253" priority="438">
      <formula>LEN(TRIM(AJ158))=0</formula>
    </cfRule>
  </conditionalFormatting>
  <conditionalFormatting sqref="AM158">
    <cfRule type="containsBlanks" dxfId="252" priority="435">
      <formula>LEN(TRIM(AM158))=0</formula>
    </cfRule>
    <cfRule type="containsBlanks" dxfId="251" priority="436">
      <formula>LEN(TRIM(AM158))=0</formula>
    </cfRule>
  </conditionalFormatting>
  <conditionalFormatting sqref="M159:N159">
    <cfRule type="containsBlanks" dxfId="250" priority="431">
      <formula>LEN(TRIM(M159))=0</formula>
    </cfRule>
    <cfRule type="containsBlanks" dxfId="249" priority="432">
      <formula>LEN(TRIM(M159))=0</formula>
    </cfRule>
  </conditionalFormatting>
  <conditionalFormatting sqref="P159:Q159 S159:T159 V159:W159 Y159:Z159 AK159:AL159 AN159:AR159">
    <cfRule type="containsBlanks" dxfId="248" priority="429">
      <formula>LEN(TRIM(P159))=0</formula>
    </cfRule>
    <cfRule type="containsBlanks" dxfId="247" priority="430">
      <formula>LEN(TRIM(P159))=0</formula>
    </cfRule>
  </conditionalFormatting>
  <conditionalFormatting sqref="R158">
    <cfRule type="containsBlanks" dxfId="246" priority="449">
      <formula>LEN(TRIM(R158))=0</formula>
    </cfRule>
    <cfRule type="containsBlanks" dxfId="245" priority="450">
      <formula>LEN(TRIM(R158))=0</formula>
    </cfRule>
  </conditionalFormatting>
  <conditionalFormatting sqref="AB159:AC159 AE159:AF159 AH159:AI159">
    <cfRule type="containsBlanks" dxfId="244" priority="427">
      <formula>LEN(TRIM(AB159))=0</formula>
    </cfRule>
    <cfRule type="containsBlanks" dxfId="243" priority="428">
      <formula>LEN(TRIM(AB159))=0</formula>
    </cfRule>
  </conditionalFormatting>
  <conditionalFormatting sqref="I169:K169 M169:N169 P169:AR169">
    <cfRule type="containsBlanks" dxfId="242" priority="374">
      <formula>LEN(TRIM(I169))=0</formula>
    </cfRule>
    <cfRule type="containsBlanks" dxfId="241" priority="375">
      <formula>LEN(TRIM(I169))=0</formula>
    </cfRule>
  </conditionalFormatting>
  <conditionalFormatting sqref="I170:W170 Y170:AF170">
    <cfRule type="containsBlanks" dxfId="240" priority="365">
      <formula>LEN(TRIM(I170))=0</formula>
    </cfRule>
    <cfRule type="containsBlanks" dxfId="239" priority="366">
      <formula>LEN(TRIM(I170))=0</formula>
    </cfRule>
  </conditionalFormatting>
  <conditionalFormatting sqref="I171:N171 P171:Q171 S171:AR171">
    <cfRule type="containsBlanks" dxfId="238" priority="362">
      <formula>LEN(TRIM(I171))=0</formula>
    </cfRule>
    <cfRule type="containsBlanks" dxfId="237" priority="363">
      <formula>LEN(TRIM(I171))=0</formula>
    </cfRule>
  </conditionalFormatting>
  <conditionalFormatting sqref="I172:AL172 AN172:AR172">
    <cfRule type="containsBlanks" dxfId="236" priority="359">
      <formula>LEN(TRIM(I172))=0</formula>
    </cfRule>
    <cfRule type="containsBlanks" dxfId="235" priority="360">
      <formula>LEN(TRIM(I172))=0</formula>
    </cfRule>
  </conditionalFormatting>
  <conditionalFormatting sqref="L129">
    <cfRule type="containsBlanks" dxfId="234" priority="347">
      <formula>LEN(TRIM(L129))=0</formula>
    </cfRule>
    <cfRule type="containsBlanks" dxfId="233" priority="348">
      <formula>LEN(TRIM(L129))=0</formula>
    </cfRule>
  </conditionalFormatting>
  <conditionalFormatting sqref="O129">
    <cfRule type="containsBlanks" dxfId="232" priority="345">
      <formula>LEN(TRIM(O129))=0</formula>
    </cfRule>
    <cfRule type="containsBlanks" dxfId="231" priority="346">
      <formula>LEN(TRIM(O129))=0</formula>
    </cfRule>
  </conditionalFormatting>
  <conditionalFormatting sqref="R129">
    <cfRule type="containsBlanks" dxfId="230" priority="343">
      <formula>LEN(TRIM(R129))=0</formula>
    </cfRule>
    <cfRule type="containsBlanks" dxfId="229" priority="344">
      <formula>LEN(TRIM(R129))=0</formula>
    </cfRule>
  </conditionalFormatting>
  <conditionalFormatting sqref="U129">
    <cfRule type="containsBlanks" dxfId="228" priority="341">
      <formula>LEN(TRIM(U129))=0</formula>
    </cfRule>
    <cfRule type="containsBlanks" dxfId="227" priority="342">
      <formula>LEN(TRIM(U129))=0</formula>
    </cfRule>
  </conditionalFormatting>
  <conditionalFormatting sqref="X129">
    <cfRule type="containsBlanks" dxfId="226" priority="339">
      <formula>LEN(TRIM(X129))=0</formula>
    </cfRule>
    <cfRule type="containsBlanks" dxfId="225" priority="340">
      <formula>LEN(TRIM(X129))=0</formula>
    </cfRule>
  </conditionalFormatting>
  <conditionalFormatting sqref="AA129">
    <cfRule type="containsBlanks" dxfId="224" priority="337">
      <formula>LEN(TRIM(AA129))=0</formula>
    </cfRule>
    <cfRule type="containsBlanks" dxfId="223" priority="338">
      <formula>LEN(TRIM(AA129))=0</formula>
    </cfRule>
  </conditionalFormatting>
  <conditionalFormatting sqref="AD129">
    <cfRule type="containsBlanks" dxfId="222" priority="335">
      <formula>LEN(TRIM(AD129))=0</formula>
    </cfRule>
    <cfRule type="containsBlanks" dxfId="221" priority="336">
      <formula>LEN(TRIM(AD129))=0</formula>
    </cfRule>
  </conditionalFormatting>
  <conditionalFormatting sqref="AG129">
    <cfRule type="containsBlanks" dxfId="220" priority="333">
      <formula>LEN(TRIM(AG129))=0</formula>
    </cfRule>
    <cfRule type="containsBlanks" dxfId="219" priority="334">
      <formula>LEN(TRIM(AG129))=0</formula>
    </cfRule>
  </conditionalFormatting>
  <conditionalFormatting sqref="AJ129">
    <cfRule type="containsBlanks" dxfId="218" priority="331">
      <formula>LEN(TRIM(AJ129))=0</formula>
    </cfRule>
    <cfRule type="containsBlanks" dxfId="217" priority="332">
      <formula>LEN(TRIM(AJ129))=0</formula>
    </cfRule>
  </conditionalFormatting>
  <conditionalFormatting sqref="AM129">
    <cfRule type="containsBlanks" dxfId="216" priority="329">
      <formula>LEN(TRIM(AM129))=0</formula>
    </cfRule>
    <cfRule type="containsBlanks" dxfId="215" priority="330">
      <formula>LEN(TRIM(AM129))=0</formula>
    </cfRule>
  </conditionalFormatting>
  <conditionalFormatting sqref="AP129">
    <cfRule type="containsBlanks" dxfId="214" priority="327">
      <formula>LEN(TRIM(AP129))=0</formula>
    </cfRule>
    <cfRule type="containsBlanks" dxfId="213" priority="328">
      <formula>LEN(TRIM(AP129))=0</formula>
    </cfRule>
  </conditionalFormatting>
  <conditionalFormatting sqref="AP131">
    <cfRule type="containsBlanks" dxfId="212" priority="325">
      <formula>LEN(TRIM(AP131))=0</formula>
    </cfRule>
    <cfRule type="containsBlanks" dxfId="211" priority="326">
      <formula>LEN(TRIM(AP131))=0</formula>
    </cfRule>
  </conditionalFormatting>
  <conditionalFormatting sqref="L145">
    <cfRule type="containsBlanks" dxfId="210" priority="323">
      <formula>LEN(TRIM(L145))=0</formula>
    </cfRule>
    <cfRule type="containsBlanks" dxfId="209" priority="324">
      <formula>LEN(TRIM(L145))=0</formula>
    </cfRule>
  </conditionalFormatting>
  <conditionalFormatting sqref="O145">
    <cfRule type="containsBlanks" dxfId="208" priority="321">
      <formula>LEN(TRIM(O145))=0</formula>
    </cfRule>
    <cfRule type="containsBlanks" dxfId="207" priority="322">
      <formula>LEN(TRIM(O145))=0</formula>
    </cfRule>
  </conditionalFormatting>
  <conditionalFormatting sqref="R145">
    <cfRule type="containsBlanks" dxfId="206" priority="319">
      <formula>LEN(TRIM(R145))=0</formula>
    </cfRule>
    <cfRule type="containsBlanks" dxfId="205" priority="320">
      <formula>LEN(TRIM(R145))=0</formula>
    </cfRule>
  </conditionalFormatting>
  <conditionalFormatting sqref="U145">
    <cfRule type="containsBlanks" dxfId="204" priority="317">
      <formula>LEN(TRIM(U145))=0</formula>
    </cfRule>
    <cfRule type="containsBlanks" dxfId="203" priority="318">
      <formula>LEN(TRIM(U145))=0</formula>
    </cfRule>
  </conditionalFormatting>
  <conditionalFormatting sqref="X145">
    <cfRule type="containsBlanks" dxfId="202" priority="315">
      <formula>LEN(TRIM(X145))=0</formula>
    </cfRule>
    <cfRule type="containsBlanks" dxfId="201" priority="316">
      <formula>LEN(TRIM(X145))=0</formula>
    </cfRule>
  </conditionalFormatting>
  <conditionalFormatting sqref="AA145">
    <cfRule type="containsBlanks" dxfId="200" priority="313">
      <formula>LEN(TRIM(AA145))=0</formula>
    </cfRule>
    <cfRule type="containsBlanks" dxfId="199" priority="314">
      <formula>LEN(TRIM(AA145))=0</formula>
    </cfRule>
  </conditionalFormatting>
  <conditionalFormatting sqref="AD145">
    <cfRule type="containsBlanks" dxfId="198" priority="311">
      <formula>LEN(TRIM(AD145))=0</formula>
    </cfRule>
    <cfRule type="containsBlanks" dxfId="197" priority="312">
      <formula>LEN(TRIM(AD145))=0</formula>
    </cfRule>
  </conditionalFormatting>
  <conditionalFormatting sqref="AG145">
    <cfRule type="containsBlanks" dxfId="196" priority="309">
      <formula>LEN(TRIM(AG145))=0</formula>
    </cfRule>
    <cfRule type="containsBlanks" dxfId="195" priority="310">
      <formula>LEN(TRIM(AG145))=0</formula>
    </cfRule>
  </conditionalFormatting>
  <conditionalFormatting sqref="AJ145">
    <cfRule type="containsBlanks" dxfId="194" priority="307">
      <formula>LEN(TRIM(AJ145))=0</formula>
    </cfRule>
    <cfRule type="containsBlanks" dxfId="193" priority="308">
      <formula>LEN(TRIM(AJ145))=0</formula>
    </cfRule>
  </conditionalFormatting>
  <conditionalFormatting sqref="AM145">
    <cfRule type="containsBlanks" dxfId="192" priority="305">
      <formula>LEN(TRIM(AM145))=0</formula>
    </cfRule>
    <cfRule type="containsBlanks" dxfId="191" priority="306">
      <formula>LEN(TRIM(AM145))=0</formula>
    </cfRule>
  </conditionalFormatting>
  <conditionalFormatting sqref="AP145">
    <cfRule type="containsBlanks" dxfId="190" priority="303">
      <formula>LEN(TRIM(AP145))=0</formula>
    </cfRule>
    <cfRule type="containsBlanks" dxfId="189" priority="304">
      <formula>LEN(TRIM(AP145))=0</formula>
    </cfRule>
  </conditionalFormatting>
  <conditionalFormatting sqref="U143">
    <cfRule type="containsBlanks" dxfId="188" priority="301">
      <formula>LEN(TRIM(U143))=0</formula>
    </cfRule>
    <cfRule type="containsBlanks" dxfId="187" priority="302">
      <formula>LEN(TRIM(U143))=0</formula>
    </cfRule>
  </conditionalFormatting>
  <conditionalFormatting sqref="O143">
    <cfRule type="containsBlanks" dxfId="186" priority="299">
      <formula>LEN(TRIM(O143))=0</formula>
    </cfRule>
    <cfRule type="containsBlanks" dxfId="185" priority="300">
      <formula>LEN(TRIM(O143))=0</formula>
    </cfRule>
  </conditionalFormatting>
  <conditionalFormatting sqref="AD143">
    <cfRule type="containsBlanks" dxfId="184" priority="297">
      <formula>LEN(TRIM(AD143))=0</formula>
    </cfRule>
    <cfRule type="containsBlanks" dxfId="183" priority="298">
      <formula>LEN(TRIM(AD143))=0</formula>
    </cfRule>
  </conditionalFormatting>
  <conditionalFormatting sqref="AA122">
    <cfRule type="containsBlanks" dxfId="182" priority="295">
      <formula>LEN(TRIM(AA122))=0</formula>
    </cfRule>
    <cfRule type="containsBlanks" dxfId="181" priority="296">
      <formula>LEN(TRIM(AA122))=0</formula>
    </cfRule>
  </conditionalFormatting>
  <conditionalFormatting sqref="AD122">
    <cfRule type="containsBlanks" dxfId="180" priority="293">
      <formula>LEN(TRIM(AD122))=0</formula>
    </cfRule>
    <cfRule type="containsBlanks" dxfId="179" priority="294">
      <formula>LEN(TRIM(AD122))=0</formula>
    </cfRule>
  </conditionalFormatting>
  <conditionalFormatting sqref="AA123">
    <cfRule type="containsBlanks" dxfId="178" priority="291">
      <formula>LEN(TRIM(AA123))=0</formula>
    </cfRule>
    <cfRule type="containsBlanks" dxfId="177" priority="292">
      <formula>LEN(TRIM(AA123))=0</formula>
    </cfRule>
  </conditionalFormatting>
  <conditionalFormatting sqref="AD123">
    <cfRule type="containsBlanks" dxfId="176" priority="289">
      <formula>LEN(TRIM(AD123))=0</formula>
    </cfRule>
    <cfRule type="containsBlanks" dxfId="175" priority="290">
      <formula>LEN(TRIM(AD123))=0</formula>
    </cfRule>
  </conditionalFormatting>
  <conditionalFormatting sqref="AD124">
    <cfRule type="containsBlanks" dxfId="174" priority="287">
      <formula>LEN(TRIM(AD124))=0</formula>
    </cfRule>
    <cfRule type="containsBlanks" dxfId="173" priority="288">
      <formula>LEN(TRIM(AD124))=0</formula>
    </cfRule>
  </conditionalFormatting>
  <conditionalFormatting sqref="R153">
    <cfRule type="containsBlanks" dxfId="172" priority="259">
      <formula>LEN(TRIM(R153))=0</formula>
    </cfRule>
    <cfRule type="containsBlanks" dxfId="171" priority="260">
      <formula>LEN(TRIM(R153))=0</formula>
    </cfRule>
  </conditionalFormatting>
  <conditionalFormatting sqref="U153">
    <cfRule type="containsBlanks" dxfId="170" priority="257">
      <formula>LEN(TRIM(U153))=0</formula>
    </cfRule>
    <cfRule type="containsBlanks" dxfId="169" priority="258">
      <formula>LEN(TRIM(U153))=0</formula>
    </cfRule>
  </conditionalFormatting>
  <conditionalFormatting sqref="X153">
    <cfRule type="containsBlanks" dxfId="168" priority="255">
      <formula>LEN(TRIM(X153))=0</formula>
    </cfRule>
    <cfRule type="containsBlanks" dxfId="167" priority="256">
      <formula>LEN(TRIM(X153))=0</formula>
    </cfRule>
  </conditionalFormatting>
  <conditionalFormatting sqref="AA153">
    <cfRule type="containsBlanks" dxfId="166" priority="253">
      <formula>LEN(TRIM(AA153))=0</formula>
    </cfRule>
    <cfRule type="containsBlanks" dxfId="165" priority="254">
      <formula>LEN(TRIM(AA153))=0</formula>
    </cfRule>
  </conditionalFormatting>
  <conditionalFormatting sqref="AD153">
    <cfRule type="containsBlanks" dxfId="164" priority="251">
      <formula>LEN(TRIM(AD153))=0</formula>
    </cfRule>
    <cfRule type="containsBlanks" dxfId="163" priority="252">
      <formula>LEN(TRIM(AD153))=0</formula>
    </cfRule>
  </conditionalFormatting>
  <conditionalFormatting sqref="AG153">
    <cfRule type="containsBlanks" dxfId="162" priority="249">
      <formula>LEN(TRIM(AG153))=0</formula>
    </cfRule>
    <cfRule type="containsBlanks" dxfId="161" priority="250">
      <formula>LEN(TRIM(AG153))=0</formula>
    </cfRule>
  </conditionalFormatting>
  <conditionalFormatting sqref="AJ153">
    <cfRule type="containsBlanks" dxfId="160" priority="247">
      <formula>LEN(TRIM(AJ153))=0</formula>
    </cfRule>
    <cfRule type="containsBlanks" dxfId="159" priority="248">
      <formula>LEN(TRIM(AJ153))=0</formula>
    </cfRule>
  </conditionalFormatting>
  <conditionalFormatting sqref="AM153">
    <cfRule type="containsBlanks" dxfId="158" priority="245">
      <formula>LEN(TRIM(AM153))=0</formula>
    </cfRule>
    <cfRule type="containsBlanks" dxfId="157" priority="246">
      <formula>LEN(TRIM(AM153))=0</formula>
    </cfRule>
  </conditionalFormatting>
  <conditionalFormatting sqref="AP153">
    <cfRule type="containsBlanks" dxfId="156" priority="243">
      <formula>LEN(TRIM(AP153))=0</formula>
    </cfRule>
    <cfRule type="containsBlanks" dxfId="155" priority="244">
      <formula>LEN(TRIM(AP153))=0</formula>
    </cfRule>
  </conditionalFormatting>
  <conditionalFormatting sqref="AJ154">
    <cfRule type="containsBlanks" dxfId="154" priority="241">
      <formula>LEN(TRIM(AJ154))=0</formula>
    </cfRule>
    <cfRule type="containsBlanks" dxfId="153" priority="242">
      <formula>LEN(TRIM(AJ154))=0</formula>
    </cfRule>
  </conditionalFormatting>
  <conditionalFormatting sqref="U156">
    <cfRule type="containsBlanks" dxfId="152" priority="239">
      <formula>LEN(TRIM(U156))=0</formula>
    </cfRule>
    <cfRule type="containsBlanks" dxfId="151" priority="240">
      <formula>LEN(TRIM(U156))=0</formula>
    </cfRule>
  </conditionalFormatting>
  <conditionalFormatting sqref="AG156">
    <cfRule type="containsBlanks" dxfId="150" priority="237">
      <formula>LEN(TRIM(AG156))=0</formula>
    </cfRule>
    <cfRule type="containsBlanks" dxfId="149" priority="238">
      <formula>LEN(TRIM(AG156))=0</formula>
    </cfRule>
  </conditionalFormatting>
  <conditionalFormatting sqref="AP156">
    <cfRule type="containsBlanks" dxfId="148" priority="235">
      <formula>LEN(TRIM(AP156))=0</formula>
    </cfRule>
    <cfRule type="containsBlanks" dxfId="147" priority="236">
      <formula>LEN(TRIM(AP156))=0</formula>
    </cfRule>
  </conditionalFormatting>
  <conditionalFormatting sqref="R157">
    <cfRule type="containsBlanks" dxfId="146" priority="233">
      <formula>LEN(TRIM(R157))=0</formula>
    </cfRule>
    <cfRule type="containsBlanks" dxfId="145" priority="234">
      <formula>LEN(TRIM(R157))=0</formula>
    </cfRule>
  </conditionalFormatting>
  <conditionalFormatting sqref="X157">
    <cfRule type="containsBlanks" dxfId="144" priority="229">
      <formula>LEN(TRIM(X157))=0</formula>
    </cfRule>
    <cfRule type="containsBlanks" dxfId="143" priority="230">
      <formula>LEN(TRIM(X157))=0</formula>
    </cfRule>
  </conditionalFormatting>
  <conditionalFormatting sqref="AD157">
    <cfRule type="containsBlanks" dxfId="142" priority="225">
      <formula>LEN(TRIM(AD157))=0</formula>
    </cfRule>
    <cfRule type="containsBlanks" dxfId="141" priority="226">
      <formula>LEN(TRIM(AD157))=0</formula>
    </cfRule>
  </conditionalFormatting>
  <conditionalFormatting sqref="AJ157">
    <cfRule type="containsBlanks" dxfId="140" priority="221">
      <formula>LEN(TRIM(AJ157))=0</formula>
    </cfRule>
    <cfRule type="containsBlanks" dxfId="139" priority="222">
      <formula>LEN(TRIM(AJ157))=0</formula>
    </cfRule>
  </conditionalFormatting>
  <conditionalFormatting sqref="X158">
    <cfRule type="containsBlanks" dxfId="138" priority="215">
      <formula>LEN(TRIM(X158))=0</formula>
    </cfRule>
    <cfRule type="containsBlanks" dxfId="137" priority="216">
      <formula>LEN(TRIM(X158))=0</formula>
    </cfRule>
  </conditionalFormatting>
  <conditionalFormatting sqref="AA158">
    <cfRule type="containsBlanks" dxfId="136" priority="213">
      <formula>LEN(TRIM(AA158))=0</formula>
    </cfRule>
    <cfRule type="containsBlanks" dxfId="135" priority="214">
      <formula>LEN(TRIM(AA158))=0</formula>
    </cfRule>
  </conditionalFormatting>
  <conditionalFormatting sqref="AD158">
    <cfRule type="containsBlanks" dxfId="134" priority="211">
      <formula>LEN(TRIM(AD158))=0</formula>
    </cfRule>
    <cfRule type="containsBlanks" dxfId="133" priority="212">
      <formula>LEN(TRIM(AD158))=0</formula>
    </cfRule>
  </conditionalFormatting>
  <conditionalFormatting sqref="U158">
    <cfRule type="containsBlanks" dxfId="132" priority="209">
      <formula>LEN(TRIM(U158))=0</formula>
    </cfRule>
    <cfRule type="containsBlanks" dxfId="131" priority="210">
      <formula>LEN(TRIM(U158))=0</formula>
    </cfRule>
  </conditionalFormatting>
  <conditionalFormatting sqref="AG158">
    <cfRule type="containsBlanks" dxfId="130" priority="207">
      <formula>LEN(TRIM(AG158))=0</formula>
    </cfRule>
    <cfRule type="containsBlanks" dxfId="129" priority="208">
      <formula>LEN(TRIM(AG158))=0</formula>
    </cfRule>
  </conditionalFormatting>
  <conditionalFormatting sqref="AP158">
    <cfRule type="containsBlanks" dxfId="128" priority="205">
      <formula>LEN(TRIM(AP158))=0</formula>
    </cfRule>
    <cfRule type="containsBlanks" dxfId="127" priority="206">
      <formula>LEN(TRIM(AP158))=0</formula>
    </cfRule>
  </conditionalFormatting>
  <conditionalFormatting sqref="I56">
    <cfRule type="containsBlanks" dxfId="126" priority="203">
      <formula>LEN(TRIM(I56))=0</formula>
    </cfRule>
    <cfRule type="containsBlanks" dxfId="125" priority="204">
      <formula>LEN(TRIM(I56))=0</formula>
    </cfRule>
  </conditionalFormatting>
  <conditionalFormatting sqref="L57">
    <cfRule type="containsBlanks" dxfId="124" priority="201">
      <formula>LEN(TRIM(L57))=0</formula>
    </cfRule>
    <cfRule type="containsBlanks" dxfId="123" priority="202">
      <formula>LEN(TRIM(L57))=0</formula>
    </cfRule>
  </conditionalFormatting>
  <conditionalFormatting sqref="X156">
    <cfRule type="containsBlanks" dxfId="122" priority="199">
      <formula>LEN(TRIM(X156))=0</formula>
    </cfRule>
    <cfRule type="containsBlanks" dxfId="121" priority="200">
      <formula>LEN(TRIM(X156))=0</formula>
    </cfRule>
  </conditionalFormatting>
  <conditionalFormatting sqref="M174:Q174 S174:AR174">
    <cfRule type="containsBlanks" dxfId="120" priority="196">
      <formula>LEN(TRIM(M174))=0</formula>
    </cfRule>
    <cfRule type="containsBlanks" dxfId="119" priority="197">
      <formula>LEN(TRIM(M174))=0</formula>
    </cfRule>
  </conditionalFormatting>
  <conditionalFormatting sqref="J132">
    <cfRule type="containsBlanks" dxfId="118" priority="176">
      <formula>LEN(TRIM(J132))=0</formula>
    </cfRule>
    <cfRule type="containsBlanks" dxfId="117" priority="177">
      <formula>LEN(TRIM(J132))=0</formula>
    </cfRule>
  </conditionalFormatting>
  <conditionalFormatting sqref="AD126">
    <cfRule type="containsBlanks" dxfId="116" priority="168">
      <formula>LEN(TRIM(AD126))=0</formula>
    </cfRule>
    <cfRule type="containsBlanks" dxfId="115" priority="169">
      <formula>LEN(TRIM(AD126))=0</formula>
    </cfRule>
  </conditionalFormatting>
  <conditionalFormatting sqref="AP126">
    <cfRule type="containsBlanks" dxfId="114" priority="166">
      <formula>LEN(TRIM(AP126))=0</formula>
    </cfRule>
    <cfRule type="containsBlanks" dxfId="113" priority="167">
      <formula>LEN(TRIM(AP126))=0</formula>
    </cfRule>
  </conditionalFormatting>
  <conditionalFormatting sqref="AA130">
    <cfRule type="containsBlanks" dxfId="112" priority="154">
      <formula>LEN(TRIM(AA130))=0</formula>
    </cfRule>
    <cfRule type="containsBlanks" dxfId="111" priority="155">
      <formula>LEN(TRIM(AA130))=0</formula>
    </cfRule>
  </conditionalFormatting>
  <conditionalFormatting sqref="AD130">
    <cfRule type="containsBlanks" dxfId="110" priority="152">
      <formula>LEN(TRIM(AD130))=0</formula>
    </cfRule>
    <cfRule type="containsBlanks" dxfId="109" priority="153">
      <formula>LEN(TRIM(AD130))=0</formula>
    </cfRule>
  </conditionalFormatting>
  <conditionalFormatting sqref="X149">
    <cfRule type="containsBlanks" dxfId="108" priority="132">
      <formula>LEN(TRIM(X149))=0</formula>
    </cfRule>
    <cfRule type="containsBlanks" dxfId="107" priority="133">
      <formula>LEN(TRIM(X149))=0</formula>
    </cfRule>
  </conditionalFormatting>
  <conditionalFormatting sqref="R171">
    <cfRule type="containsBlanks" dxfId="106" priority="126">
      <formula>LEN(TRIM(R171))=0</formula>
    </cfRule>
    <cfRule type="containsBlanks" dxfId="105" priority="127">
      <formula>LEN(TRIM(R171))=0</formula>
    </cfRule>
  </conditionalFormatting>
  <conditionalFormatting sqref="R19">
    <cfRule type="containsBlanks" dxfId="104" priority="124">
      <formula>LEN(TRIM(R19))=0</formula>
    </cfRule>
    <cfRule type="containsBlanks" dxfId="103" priority="125">
      <formula>LEN(TRIM(R19))=0</formula>
    </cfRule>
  </conditionalFormatting>
  <conditionalFormatting sqref="U24">
    <cfRule type="containsBlanks" dxfId="102" priority="122">
      <formula>LEN(TRIM(U24))=0</formula>
    </cfRule>
    <cfRule type="containsBlanks" dxfId="101" priority="123">
      <formula>LEN(TRIM(U24))=0</formula>
    </cfRule>
  </conditionalFormatting>
  <conditionalFormatting sqref="U64">
    <cfRule type="containsBlanks" dxfId="100" priority="120">
      <formula>LEN(TRIM(U64))=0</formula>
    </cfRule>
    <cfRule type="containsBlanks" dxfId="99" priority="121">
      <formula>LEN(TRIM(U64))=0</formula>
    </cfRule>
  </conditionalFormatting>
  <conditionalFormatting sqref="AG170">
    <cfRule type="containsBlanks" dxfId="98" priority="106">
      <formula>LEN(TRIM(AG170))=0</formula>
    </cfRule>
    <cfRule type="containsBlanks" dxfId="97" priority="107">
      <formula>LEN(TRIM(AG170))=0</formula>
    </cfRule>
  </conditionalFormatting>
  <conditionalFormatting sqref="AJ170">
    <cfRule type="containsBlanks" dxfId="96" priority="102">
      <formula>LEN(TRIM(AJ170))=0</formula>
    </cfRule>
    <cfRule type="containsBlanks" dxfId="95" priority="103">
      <formula>LEN(TRIM(AJ170))=0</formula>
    </cfRule>
  </conditionalFormatting>
  <conditionalFormatting sqref="I133:AR133">
    <cfRule type="containsBlanks" dxfId="94" priority="96">
      <formula>LEN(TRIM(I133))=0</formula>
    </cfRule>
    <cfRule type="containsBlanks" dxfId="93" priority="97">
      <formula>LEN(TRIM(I133))=0</formula>
    </cfRule>
  </conditionalFormatting>
  <conditionalFormatting sqref="AA150">
    <cfRule type="containsBlanks" dxfId="92" priority="94">
      <formula>LEN(TRIM(AA150))=0</formula>
    </cfRule>
    <cfRule type="containsBlanks" dxfId="91" priority="95">
      <formula>LEN(TRIM(AA150))=0</formula>
    </cfRule>
  </conditionalFormatting>
  <conditionalFormatting sqref="AG154">
    <cfRule type="containsBlanks" dxfId="90" priority="92">
      <formula>LEN(TRIM(AG154))=0</formula>
    </cfRule>
    <cfRule type="containsBlanks" dxfId="89" priority="93">
      <formula>LEN(TRIM(AG154))=0</formula>
    </cfRule>
  </conditionalFormatting>
  <conditionalFormatting sqref="AO157">
    <cfRule type="containsBlanks" dxfId="88" priority="90">
      <formula>LEN(TRIM(AO157))=0</formula>
    </cfRule>
    <cfRule type="containsBlanks" dxfId="87" priority="91">
      <formula>LEN(TRIM(AO157))=0</formula>
    </cfRule>
  </conditionalFormatting>
  <conditionalFormatting sqref="I155:K155 M155:N155">
    <cfRule type="containsBlanks" dxfId="86" priority="88">
      <formula>LEN(TRIM(I155))=0</formula>
    </cfRule>
    <cfRule type="containsBlanks" dxfId="85" priority="89">
      <formula>LEN(TRIM(I155))=0</formula>
    </cfRule>
  </conditionalFormatting>
  <conditionalFormatting sqref="AK155:AL155 AN155:AO155 AQ155:AR155 P155:T155 V155:Z155">
    <cfRule type="containsBlanks" dxfId="84" priority="86">
      <formula>LEN(TRIM(P155))=0</formula>
    </cfRule>
    <cfRule type="containsBlanks" dxfId="83" priority="87">
      <formula>LEN(TRIM(P155))=0</formula>
    </cfRule>
  </conditionalFormatting>
  <conditionalFormatting sqref="AA155:AC155 AE155:AJ155">
    <cfRule type="containsBlanks" dxfId="82" priority="84">
      <formula>LEN(TRIM(AA155))=0</formula>
    </cfRule>
    <cfRule type="containsBlanks" dxfId="81" priority="85">
      <formula>LEN(TRIM(AA155))=0</formula>
    </cfRule>
  </conditionalFormatting>
  <conditionalFormatting sqref="O155">
    <cfRule type="containsBlanks" dxfId="80" priority="82">
      <formula>LEN(TRIM(O155))=0</formula>
    </cfRule>
    <cfRule type="containsBlanks" dxfId="79" priority="83">
      <formula>LEN(TRIM(O155))=0</formula>
    </cfRule>
  </conditionalFormatting>
  <conditionalFormatting sqref="L156">
    <cfRule type="containsBlanks" dxfId="78" priority="80">
      <formula>LEN(TRIM(L156))=0</formula>
    </cfRule>
    <cfRule type="containsBlanks" dxfId="77" priority="81">
      <formula>LEN(TRIM(L156))=0</formula>
    </cfRule>
  </conditionalFormatting>
  <conditionalFormatting sqref="AP155">
    <cfRule type="containsBlanks" dxfId="76" priority="76">
      <formula>LEN(TRIM(AP155))=0</formula>
    </cfRule>
    <cfRule type="containsBlanks" dxfId="75" priority="77">
      <formula>LEN(TRIM(AP155))=0</formula>
    </cfRule>
  </conditionalFormatting>
  <conditionalFormatting sqref="L54:AR54">
    <cfRule type="containsBlanks" dxfId="74" priority="74">
      <formula>LEN(TRIM(L54))=0</formula>
    </cfRule>
    <cfRule type="containsBlanks" dxfId="73" priority="75">
      <formula>LEN(TRIM(L54))=0</formula>
    </cfRule>
  </conditionalFormatting>
  <conditionalFormatting sqref="L175:Q175 U175:Z175 AD175:AI175 AM175:AR175">
    <cfRule type="containsBlanks" dxfId="72" priority="72">
      <formula>LEN(TRIM(L175))=0</formula>
    </cfRule>
    <cfRule type="containsBlanks" dxfId="71" priority="73">
      <formula>LEN(TRIM(L175))=0</formula>
    </cfRule>
  </conditionalFormatting>
  <conditionalFormatting sqref="R149">
    <cfRule type="containsBlanks" dxfId="70" priority="70">
      <formula>LEN(TRIM(R149))=0</formula>
    </cfRule>
    <cfRule type="containsBlanks" dxfId="69" priority="71">
      <formula>LEN(TRIM(R149))=0</formula>
    </cfRule>
  </conditionalFormatting>
  <conditionalFormatting sqref="AJ156">
    <cfRule type="containsBlanks" dxfId="68" priority="68">
      <formula>LEN(TRIM(AJ156))=0</formula>
    </cfRule>
    <cfRule type="containsBlanks" dxfId="67" priority="69">
      <formula>LEN(TRIM(AJ156))=0</formula>
    </cfRule>
  </conditionalFormatting>
  <conditionalFormatting sqref="U157">
    <cfRule type="containsBlanks" dxfId="66" priority="66">
      <formula>LEN(TRIM(U157))=0</formula>
    </cfRule>
    <cfRule type="containsBlanks" dxfId="65" priority="67">
      <formula>LEN(TRIM(U157))=0</formula>
    </cfRule>
  </conditionalFormatting>
  <conditionalFormatting sqref="AG157">
    <cfRule type="containsBlanks" dxfId="64" priority="64">
      <formula>LEN(TRIM(AG157))=0</formula>
    </cfRule>
    <cfRule type="containsBlanks" dxfId="63" priority="65">
      <formula>LEN(TRIM(AG157))=0</formula>
    </cfRule>
  </conditionalFormatting>
  <conditionalFormatting sqref="AP157">
    <cfRule type="containsBlanks" dxfId="62" priority="62">
      <formula>LEN(TRIM(AP157))=0</formula>
    </cfRule>
    <cfRule type="containsBlanks" dxfId="61" priority="63">
      <formula>LEN(TRIM(AP157))=0</formula>
    </cfRule>
  </conditionalFormatting>
  <conditionalFormatting sqref="L174">
    <cfRule type="containsBlanks" dxfId="60" priority="60">
      <formula>LEN(TRIM(L174))=0</formula>
    </cfRule>
    <cfRule type="containsBlanks" dxfId="59" priority="61">
      <formula>LEN(TRIM(L174))=0</formula>
    </cfRule>
  </conditionalFormatting>
  <conditionalFormatting sqref="I125:K125 M125:N125 P125:Q125 S125:T125 V125:W125 Y125:Z125 AB125:AC125 AE125:AF125 AH125:AI125 AK125:AL125 AN125:AR125">
    <cfRule type="containsBlanks" dxfId="58" priority="58">
      <formula>LEN(TRIM(I125))=0</formula>
    </cfRule>
    <cfRule type="containsBlanks" dxfId="57" priority="59">
      <formula>LEN(TRIM(I125))=0</formula>
    </cfRule>
  </conditionalFormatting>
  <conditionalFormatting sqref="AD125">
    <cfRule type="containsBlanks" dxfId="56" priority="44">
      <formula>LEN(TRIM(AD125))=0</formula>
    </cfRule>
    <cfRule type="containsBlanks" dxfId="55" priority="45">
      <formula>LEN(TRIM(AD125))=0</formula>
    </cfRule>
  </conditionalFormatting>
  <conditionalFormatting sqref="U125">
    <cfRule type="containsBlanks" dxfId="54" priority="50">
      <formula>LEN(TRIM(U125))=0</formula>
    </cfRule>
    <cfRule type="containsBlanks" dxfId="53" priority="51">
      <formula>LEN(TRIM(U125))=0</formula>
    </cfRule>
  </conditionalFormatting>
  <conditionalFormatting sqref="AM125">
    <cfRule type="containsBlanks" dxfId="52" priority="38">
      <formula>LEN(TRIM(AM125))=0</formula>
    </cfRule>
    <cfRule type="containsBlanks" dxfId="51" priority="39">
      <formula>LEN(TRIM(AM125))=0</formula>
    </cfRule>
  </conditionalFormatting>
  <conditionalFormatting sqref="L125">
    <cfRule type="containsBlanks" dxfId="50" priority="56">
      <formula>LEN(TRIM(L125))=0</formula>
    </cfRule>
    <cfRule type="containsBlanks" dxfId="49" priority="57">
      <formula>LEN(TRIM(L125))=0</formula>
    </cfRule>
  </conditionalFormatting>
  <conditionalFormatting sqref="O125">
    <cfRule type="containsBlanks" dxfId="48" priority="54">
      <formula>LEN(TRIM(O125))=0</formula>
    </cfRule>
    <cfRule type="containsBlanks" dxfId="47" priority="55">
      <formula>LEN(TRIM(O125))=0</formula>
    </cfRule>
  </conditionalFormatting>
  <conditionalFormatting sqref="R125">
    <cfRule type="containsBlanks" dxfId="46" priority="52">
      <formula>LEN(TRIM(R125))=0</formula>
    </cfRule>
    <cfRule type="containsBlanks" dxfId="45" priority="53">
      <formula>LEN(TRIM(R125))=0</formula>
    </cfRule>
  </conditionalFormatting>
  <conditionalFormatting sqref="X125">
    <cfRule type="containsBlanks" dxfId="44" priority="48">
      <formula>LEN(TRIM(X125))=0</formula>
    </cfRule>
    <cfRule type="containsBlanks" dxfId="43" priority="49">
      <formula>LEN(TRIM(X125))=0</formula>
    </cfRule>
  </conditionalFormatting>
  <conditionalFormatting sqref="AA125">
    <cfRule type="containsBlanks" dxfId="42" priority="46">
      <formula>LEN(TRIM(AA125))=0</formula>
    </cfRule>
    <cfRule type="containsBlanks" dxfId="41" priority="47">
      <formula>LEN(TRIM(AA125))=0</formula>
    </cfRule>
  </conditionalFormatting>
  <conditionalFormatting sqref="AG125">
    <cfRule type="containsBlanks" dxfId="40" priority="42">
      <formula>LEN(TRIM(AG125))=0</formula>
    </cfRule>
    <cfRule type="containsBlanks" dxfId="39" priority="43">
      <formula>LEN(TRIM(AG125))=0</formula>
    </cfRule>
  </conditionalFormatting>
  <conditionalFormatting sqref="AJ125">
    <cfRule type="containsBlanks" dxfId="38" priority="40">
      <formula>LEN(TRIM(AJ125))=0</formula>
    </cfRule>
    <cfRule type="containsBlanks" dxfId="37" priority="41">
      <formula>LEN(TRIM(AJ125))=0</formula>
    </cfRule>
  </conditionalFormatting>
  <conditionalFormatting sqref="O131">
    <cfRule type="containsBlanks" dxfId="36" priority="36">
      <formula>LEN(TRIM(O131))=0</formula>
    </cfRule>
    <cfRule type="containsBlanks" dxfId="35" priority="37">
      <formula>LEN(TRIM(O131))=0</formula>
    </cfRule>
  </conditionalFormatting>
  <conditionalFormatting sqref="U131">
    <cfRule type="containsBlanks" dxfId="34" priority="34">
      <formula>LEN(TRIM(U131))=0</formula>
    </cfRule>
    <cfRule type="containsBlanks" dxfId="33" priority="35">
      <formula>LEN(TRIM(U131))=0</formula>
    </cfRule>
  </conditionalFormatting>
  <conditionalFormatting sqref="I134:K134">
    <cfRule type="containsBlanks" dxfId="32" priority="32">
      <formula>LEN(TRIM(I134))=0</formula>
    </cfRule>
    <cfRule type="containsBlanks" dxfId="31" priority="33">
      <formula>LEN(TRIM(I134))=0</formula>
    </cfRule>
  </conditionalFormatting>
  <conditionalFormatting sqref="M134:N134 P134:Q134 S134:T134 V134:W134 Y134:Z134 AB134:AC134 AE134:AF134 AH134:AI134 AK134:AL134 AN134:AO134 AQ134:AR134">
    <cfRule type="containsBlanks" dxfId="30" priority="30">
      <formula>LEN(TRIM(M134))=0</formula>
    </cfRule>
    <cfRule type="containsBlanks" dxfId="29" priority="31">
      <formula>LEN(TRIM(M134))=0</formula>
    </cfRule>
  </conditionalFormatting>
  <conditionalFormatting sqref="L134">
    <cfRule type="containsBlanks" dxfId="28" priority="28">
      <formula>LEN(TRIM(L134))=0</formula>
    </cfRule>
    <cfRule type="containsBlanks" dxfId="27" priority="29">
      <formula>LEN(TRIM(L134))=0</formula>
    </cfRule>
  </conditionalFormatting>
  <conditionalFormatting sqref="O134">
    <cfRule type="containsBlanks" dxfId="26" priority="26">
      <formula>LEN(TRIM(O134))=0</formula>
    </cfRule>
    <cfRule type="containsBlanks" dxfId="25" priority="27">
      <formula>LEN(TRIM(O134))=0</formula>
    </cfRule>
  </conditionalFormatting>
  <conditionalFormatting sqref="R134">
    <cfRule type="containsBlanks" dxfId="24" priority="24">
      <formula>LEN(TRIM(R134))=0</formula>
    </cfRule>
    <cfRule type="containsBlanks" dxfId="23" priority="25">
      <formula>LEN(TRIM(R134))=0</formula>
    </cfRule>
  </conditionalFormatting>
  <conditionalFormatting sqref="U134">
    <cfRule type="containsBlanks" dxfId="22" priority="22">
      <formula>LEN(TRIM(U134))=0</formula>
    </cfRule>
    <cfRule type="containsBlanks" dxfId="21" priority="23">
      <formula>LEN(TRIM(U134))=0</formula>
    </cfRule>
  </conditionalFormatting>
  <conditionalFormatting sqref="X134">
    <cfRule type="containsBlanks" dxfId="20" priority="20">
      <formula>LEN(TRIM(X134))=0</formula>
    </cfRule>
    <cfRule type="containsBlanks" dxfId="19" priority="21">
      <formula>LEN(TRIM(X134))=0</formula>
    </cfRule>
  </conditionalFormatting>
  <conditionalFormatting sqref="AP134">
    <cfRule type="containsBlanks" dxfId="18" priority="18">
      <formula>LEN(TRIM(AP134))=0</formula>
    </cfRule>
    <cfRule type="containsBlanks" dxfId="17" priority="19">
      <formula>LEN(TRIM(AP134))=0</formula>
    </cfRule>
  </conditionalFormatting>
  <conditionalFormatting sqref="AA134">
    <cfRule type="containsBlanks" dxfId="16" priority="16">
      <formula>LEN(TRIM(AA134))=0</formula>
    </cfRule>
    <cfRule type="containsBlanks" dxfId="15" priority="17">
      <formula>LEN(TRIM(AA134))=0</formula>
    </cfRule>
  </conditionalFormatting>
  <conditionalFormatting sqref="AD134">
    <cfRule type="containsBlanks" dxfId="14" priority="14">
      <formula>LEN(TRIM(AD134))=0</formula>
    </cfRule>
    <cfRule type="containsBlanks" dxfId="13" priority="15">
      <formula>LEN(TRIM(AD134))=0</formula>
    </cfRule>
  </conditionalFormatting>
  <conditionalFormatting sqref="AM134">
    <cfRule type="containsBlanks" dxfId="12" priority="12">
      <formula>LEN(TRIM(AM134))=0</formula>
    </cfRule>
    <cfRule type="containsBlanks" dxfId="11" priority="13">
      <formula>LEN(TRIM(AM134))=0</formula>
    </cfRule>
  </conditionalFormatting>
  <conditionalFormatting sqref="M136:N136 P136:Q136 S136:T136 V136:W136 Y136:Z136 AB136:AC136 AE136:AF136 AH136:AI136 AK136:AL136">
    <cfRule type="containsBlanks" dxfId="10" priority="10">
      <formula>LEN(TRIM(M136))=0</formula>
    </cfRule>
    <cfRule type="containsBlanks" dxfId="9" priority="11">
      <formula>LEN(TRIM(M136))=0</formula>
    </cfRule>
  </conditionalFormatting>
  <conditionalFormatting sqref="AP136">
    <cfRule type="containsBlanks" dxfId="8" priority="8">
      <formula>LEN(TRIM(AP136))=0</formula>
    </cfRule>
    <cfRule type="containsBlanks" dxfId="7" priority="9">
      <formula>LEN(TRIM(AP136))=0</formula>
    </cfRule>
  </conditionalFormatting>
  <conditionalFormatting sqref="X170">
    <cfRule type="containsBlanks" dxfId="6" priority="4">
      <formula>LEN(TRIM(X170))=0</formula>
    </cfRule>
    <cfRule type="containsBlanks" dxfId="5" priority="5">
      <formula>LEN(TRIM(X170))=0</formula>
    </cfRule>
  </conditionalFormatting>
  <conditionalFormatting sqref="AM172">
    <cfRule type="containsBlanks" dxfId="4" priority="2">
      <formula>LEN(TRIM(AM172))=0</formula>
    </cfRule>
    <cfRule type="containsBlanks" dxfId="3" priority="3">
      <formula>LEN(TRIM(AM172))=0</formula>
    </cfRule>
  </conditionalFormatting>
  <dataValidations count="8">
    <dataValidation type="list" allowBlank="1" showInputMessage="1" showErrorMessage="1" sqref="L173 L157:L158 X162 R171 AJ157:AJ158 AP160:AP161 R12:R18 Y116 AP156:AP157 X156:X158 AG156:AG158 AD156:AD158 O156:O158 U156:U158 AA156:AA158 AO157 R156:R158 AD160 AG169:AG170 AJ169 U12:U23 AA12:AA44 X12:X44 AD12:AD27 U162:U171 X160 AD144:AD154 AG144:AG154 AM156:AM158 R160:R169 X164:X170 AJ160:AJ167 O160:O168 L160:L168 AD162:AD169 AA160:AA169 AG161:AG167 AD29:AD130 R102:R130 L12:L56 AJ132:AJ133 AG132:AG133 AP132:AP133 I12:I176 O132:O154 AA142:AA154 X132:X154 AP135:AP154 AA132:AA140 AP163:AP176 AM132:AM154 R132:R154 AJ135:AJ154 AD132:AD142 AG135:AG142 U132:U154 L175:L176 R175:R176 O12:O56 AG12:AG130 O174:O176 O58:O130 AM12:AM130 R20:R100 X46:X130 AJ12:AJ130 L58:L130 U25:U63 U65:U130 AA46:AA130 AP12:AP130 L132:L154 AG173:AG176 AD173:AD176 AJ171:AJ176 AA174:AA176 X173:X176 AM160:AM176 U173:U176 AS140" xr:uid="{00000000-0002-0000-0000-000000000000}">
      <formula1>$AS$2:$AV$2</formula1>
    </dataValidation>
    <dataValidation type="list" allowBlank="1" showInputMessage="1" showErrorMessage="1" sqref="AG171:AG172 R172 O172 AD171:AD172 R170 L170:L172 O170 M12:M176 P12:P176 Y12:Y115 J12:J176 AN12:AN176 AQ12:AQ176 AB12:AB176 AH12:AH176 S12:S176 AE12:AE176 AK12:AK176 V12:V176 Y117:Y176" xr:uid="{00000000-0002-0000-0000-000001000000}">
      <formula1>$AW$2:$AY$2</formula1>
    </dataValidation>
    <dataValidation type="list" allowBlank="1" showInputMessage="1" showErrorMessage="1" sqref="U172 AA170:AA172 X171:X172 N12:N176 Q12:Q176 AO12:AO156 K12:K176 AR12:AR176 AI12:AI176 AF12:AF176 W12:W176 Z12:Z176 AC12:AC176 T12:T176 AL12:AL176 AO158:AO176" xr:uid="{00000000-0002-0000-0000-000002000000}">
      <formula1>$AZ$2</formula1>
    </dataValidation>
    <dataValidation type="list" allowBlank="1" showInputMessage="1" showErrorMessage="1" sqref="E12:E61 E63:E67 E69:E84 E86:E143 E145:E176" xr:uid="{75DDFAA0-8B82-0F49-B4F0-6B7414F4FD2B}">
      <formula1>$AT$5:$BH$5</formula1>
    </dataValidation>
    <dataValidation type="list" allowBlank="1" showInputMessage="1" showErrorMessage="1" sqref="E62 E68 E85 E144" xr:uid="{8D22ECB1-52CE-4560-B86B-BAB3FAE6D034}">
      <formula1>$AT$5:$BP$5</formula1>
    </dataValidation>
    <dataValidation type="list" allowBlank="1" showInputMessage="1" showErrorMessage="1" sqref="G12:G176" xr:uid="{00000000-0002-0000-0000-000003000000}">
      <formula1>$AT$3:$AU$3</formula1>
    </dataValidation>
    <dataValidation type="list" allowBlank="1" showInputMessage="1" showErrorMessage="1" sqref="F12:F176" xr:uid="{00000000-0002-0000-0000-000004000000}">
      <formula1>$AT$4:$AU$4</formula1>
    </dataValidation>
    <dataValidation type="list" allowBlank="1" showInputMessage="1" showErrorMessage="1" sqref="B12:B176" xr:uid="{00000000-0002-0000-0000-000006000000}">
      <formula1>$BA$2:$BG$2</formula1>
    </dataValidation>
  </dataValidations>
  <printOptions horizontalCentered="1"/>
  <pageMargins left="0.15748031496062992" right="0.23622047244094491" top="0.35433070866141736" bottom="0.35433070866141736" header="0.31496062992125984" footer="0.31496062992125984"/>
  <pageSetup paperSize="129" scale="42" fitToHeight="0" orientation="landscape" r:id="rId2"/>
  <headerFooter alignWithMargins="0"/>
  <rowBreaks count="1" manualBreakCount="1">
    <brk id="160" min="1" max="44" man="1"/>
  </rowBreaks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0CAD60-CB18-403D-A575-70435F7E08B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H12:H176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2:CB206"/>
  <sheetViews>
    <sheetView topLeftCell="B1" zoomScale="86" zoomScaleNormal="59" zoomScaleSheetLayoutView="70" workbookViewId="0">
      <selection activeCell="M55" sqref="M55"/>
    </sheetView>
  </sheetViews>
  <sheetFormatPr baseColWidth="10" defaultColWidth="10.85546875" defaultRowHeight="15" x14ac:dyDescent="0.25"/>
  <cols>
    <col min="1" max="1" width="1.42578125" style="46" customWidth="1"/>
    <col min="2" max="2" width="23.42578125" style="47" customWidth="1"/>
    <col min="3" max="3" width="22.140625" style="47" customWidth="1"/>
    <col min="4" max="4" width="57" style="46" customWidth="1"/>
    <col min="5" max="5" width="42.7109375" style="47" customWidth="1"/>
    <col min="6" max="6" width="36.28515625" style="46" customWidth="1"/>
    <col min="7" max="7" width="9.140625" style="47" bestFit="1" customWidth="1"/>
    <col min="8" max="8" width="8.7109375" style="47" bestFit="1" customWidth="1"/>
    <col min="9" max="9" width="7.42578125" style="48" bestFit="1" customWidth="1"/>
    <col min="10" max="10" width="11.28515625" style="47" bestFit="1" customWidth="1"/>
    <col min="11" max="11" width="9.85546875" style="47" bestFit="1" customWidth="1"/>
    <col min="12" max="12" width="7.42578125" style="48" bestFit="1" customWidth="1"/>
    <col min="13" max="13" width="9.140625" style="47" bestFit="1" customWidth="1"/>
    <col min="14" max="14" width="8.7109375" style="47" bestFit="1" customWidth="1"/>
    <col min="15" max="15" width="7.42578125" style="47" bestFit="1" customWidth="1"/>
    <col min="16" max="16" width="11.28515625" style="47" bestFit="1" customWidth="1"/>
    <col min="17" max="17" width="9.85546875" style="47" bestFit="1" customWidth="1"/>
    <col min="18" max="18" width="7.42578125" style="47" bestFit="1" customWidth="1"/>
    <col min="19" max="19" width="9.140625" style="47" bestFit="1" customWidth="1"/>
    <col min="20" max="20" width="8.7109375" style="47" bestFit="1" customWidth="1"/>
    <col min="21" max="21" width="7.42578125" style="47" bestFit="1" customWidth="1"/>
    <col min="22" max="22" width="11.28515625" style="47" bestFit="1" customWidth="1"/>
    <col min="23" max="23" width="9.85546875" style="47" bestFit="1" customWidth="1"/>
    <col min="24" max="24" width="7.42578125" style="47" bestFit="1" customWidth="1"/>
    <col min="25" max="25" width="9.140625" style="47" bestFit="1" customWidth="1"/>
    <col min="26" max="26" width="8.7109375" style="47" bestFit="1" customWidth="1"/>
    <col min="27" max="27" width="7.42578125" style="47" bestFit="1" customWidth="1"/>
    <col min="28" max="28" width="11.28515625" style="47" bestFit="1" customWidth="1"/>
    <col min="29" max="29" width="9.85546875" style="47" bestFit="1" customWidth="1"/>
    <col min="30" max="30" width="7.42578125" style="47" bestFit="1" customWidth="1"/>
    <col min="31" max="31" width="9.140625" style="47" bestFit="1" customWidth="1"/>
    <col min="32" max="32" width="8.7109375" style="47" bestFit="1" customWidth="1"/>
    <col min="33" max="33" width="7.42578125" style="47" bestFit="1" customWidth="1"/>
    <col min="34" max="34" width="11.28515625" style="47" bestFit="1" customWidth="1"/>
    <col min="35" max="35" width="9.85546875" style="47" bestFit="1" customWidth="1"/>
    <col min="36" max="36" width="7.42578125" style="47" bestFit="1" customWidth="1"/>
    <col min="37" max="37" width="9.140625" style="47" bestFit="1" customWidth="1"/>
    <col min="38" max="38" width="8.7109375" style="47" bestFit="1" customWidth="1"/>
    <col min="39" max="39" width="7.42578125" style="47" bestFit="1" customWidth="1"/>
    <col min="40" max="40" width="11.28515625" style="47" bestFit="1" customWidth="1"/>
    <col min="41" max="41" width="9.85546875" style="47" bestFit="1" customWidth="1"/>
    <col min="42" max="42" width="7.42578125" style="47" bestFit="1" customWidth="1"/>
    <col min="43" max="43" width="6" style="47" customWidth="1"/>
    <col min="44" max="44" width="6.28515625" style="47" customWidth="1"/>
    <col min="45" max="45" width="8.42578125" style="47" customWidth="1"/>
    <col min="46" max="47" width="6" style="47" customWidth="1"/>
    <col min="48" max="48" width="7.7109375" style="47" customWidth="1"/>
    <col min="49" max="53" width="6" style="47" customWidth="1"/>
    <col min="54" max="54" width="7" style="47" customWidth="1"/>
    <col min="55" max="78" width="6" style="47" customWidth="1"/>
    <col min="79" max="80" width="20.28515625" style="46" customWidth="1"/>
    <col min="81" max="130" width="6" style="46" customWidth="1"/>
    <col min="131" max="16384" width="10.85546875" style="46"/>
  </cols>
  <sheetData>
    <row r="2" spans="2:80" ht="23.25" customHeight="1" x14ac:dyDescent="0.25">
      <c r="B2" s="207"/>
      <c r="C2" s="214" t="s">
        <v>0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45" t="s">
        <v>1</v>
      </c>
      <c r="CB2" s="121">
        <v>44509</v>
      </c>
    </row>
    <row r="3" spans="2:80" ht="23.25" customHeight="1" x14ac:dyDescent="0.25">
      <c r="B3" s="207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45" t="s">
        <v>17</v>
      </c>
      <c r="CB3" s="44">
        <v>5</v>
      </c>
    </row>
    <row r="4" spans="2:80" ht="23.25" customHeight="1" x14ac:dyDescent="0.25">
      <c r="B4" s="207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45" t="s">
        <v>20</v>
      </c>
      <c r="CB4" s="44" t="s">
        <v>21</v>
      </c>
    </row>
    <row r="5" spans="2:80" ht="93" customHeight="1" x14ac:dyDescent="0.25">
      <c r="B5" s="207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45" t="s">
        <v>24</v>
      </c>
      <c r="CB5" s="44" t="s">
        <v>25</v>
      </c>
    </row>
    <row r="7" spans="2:80" x14ac:dyDescent="0.25">
      <c r="B7" s="206" t="s">
        <v>263</v>
      </c>
      <c r="C7" s="207"/>
      <c r="D7" s="206" t="s">
        <v>264</v>
      </c>
      <c r="E7" s="208"/>
      <c r="F7" s="208"/>
      <c r="G7" s="204" t="s">
        <v>265</v>
      </c>
      <c r="H7" s="205"/>
      <c r="I7" s="205"/>
      <c r="J7" s="205"/>
      <c r="K7" s="205"/>
      <c r="L7" s="205"/>
      <c r="M7" s="204" t="s">
        <v>266</v>
      </c>
      <c r="N7" s="205"/>
      <c r="O7" s="205"/>
      <c r="P7" s="205"/>
      <c r="Q7" s="205"/>
      <c r="R7" s="205"/>
      <c r="S7" s="204" t="s">
        <v>267</v>
      </c>
      <c r="T7" s="205"/>
      <c r="U7" s="205"/>
      <c r="V7" s="205"/>
      <c r="W7" s="205"/>
      <c r="X7" s="205"/>
      <c r="Y7" s="204" t="s">
        <v>268</v>
      </c>
      <c r="Z7" s="205"/>
      <c r="AA7" s="205"/>
      <c r="AB7" s="205"/>
      <c r="AC7" s="205"/>
      <c r="AD7" s="205"/>
      <c r="AE7" s="204" t="s">
        <v>269</v>
      </c>
      <c r="AF7" s="205"/>
      <c r="AG7" s="205"/>
      <c r="AH7" s="205"/>
      <c r="AI7" s="205"/>
      <c r="AJ7" s="205"/>
      <c r="AK7" s="204" t="s">
        <v>270</v>
      </c>
      <c r="AL7" s="205"/>
      <c r="AM7" s="205"/>
      <c r="AN7" s="205"/>
      <c r="AO7" s="205"/>
      <c r="AP7" s="205"/>
      <c r="AQ7" s="204" t="s">
        <v>271</v>
      </c>
      <c r="AR7" s="205"/>
      <c r="AS7" s="205"/>
      <c r="AT7" s="205"/>
      <c r="AU7" s="205"/>
      <c r="AV7" s="205"/>
      <c r="AW7" s="204" t="s">
        <v>272</v>
      </c>
      <c r="AX7" s="205"/>
      <c r="AY7" s="205"/>
      <c r="AZ7" s="205"/>
      <c r="BA7" s="205"/>
      <c r="BB7" s="205"/>
      <c r="BC7" s="204" t="s">
        <v>273</v>
      </c>
      <c r="BD7" s="205"/>
      <c r="BE7" s="205"/>
      <c r="BF7" s="205"/>
      <c r="BG7" s="205"/>
      <c r="BH7" s="205"/>
      <c r="BI7" s="204" t="s">
        <v>274</v>
      </c>
      <c r="BJ7" s="205"/>
      <c r="BK7" s="205"/>
      <c r="BL7" s="205"/>
      <c r="BM7" s="205"/>
      <c r="BN7" s="205"/>
      <c r="BO7" s="204" t="s">
        <v>275</v>
      </c>
      <c r="BP7" s="205"/>
      <c r="BQ7" s="205"/>
      <c r="BR7" s="205"/>
      <c r="BS7" s="205"/>
      <c r="BT7" s="205"/>
      <c r="BU7" s="204" t="s">
        <v>276</v>
      </c>
      <c r="BV7" s="205"/>
      <c r="BW7" s="205"/>
      <c r="BX7" s="205"/>
      <c r="BY7" s="205"/>
      <c r="BZ7" s="205"/>
    </row>
    <row r="8" spans="2:80" ht="18" customHeight="1" x14ac:dyDescent="0.25">
      <c r="B8" s="206"/>
      <c r="C8" s="207"/>
      <c r="D8" s="206"/>
      <c r="E8" s="208"/>
      <c r="F8" s="208"/>
      <c r="G8" s="209" t="s">
        <v>277</v>
      </c>
      <c r="H8" s="210"/>
      <c r="I8" s="210"/>
      <c r="J8" s="209" t="s">
        <v>278</v>
      </c>
      <c r="K8" s="210"/>
      <c r="L8" s="210"/>
      <c r="M8" s="209" t="s">
        <v>277</v>
      </c>
      <c r="N8" s="210"/>
      <c r="O8" s="210"/>
      <c r="P8" s="209" t="s">
        <v>278</v>
      </c>
      <c r="Q8" s="210"/>
      <c r="R8" s="210"/>
      <c r="S8" s="209" t="s">
        <v>277</v>
      </c>
      <c r="T8" s="210"/>
      <c r="U8" s="210"/>
      <c r="V8" s="209" t="s">
        <v>278</v>
      </c>
      <c r="W8" s="210"/>
      <c r="X8" s="210"/>
      <c r="Y8" s="209" t="s">
        <v>277</v>
      </c>
      <c r="Z8" s="210"/>
      <c r="AA8" s="210"/>
      <c r="AB8" s="209" t="s">
        <v>278</v>
      </c>
      <c r="AC8" s="210"/>
      <c r="AD8" s="210"/>
      <c r="AE8" s="209" t="s">
        <v>277</v>
      </c>
      <c r="AF8" s="210"/>
      <c r="AG8" s="210"/>
      <c r="AH8" s="209" t="s">
        <v>278</v>
      </c>
      <c r="AI8" s="210"/>
      <c r="AJ8" s="210"/>
      <c r="AK8" s="209" t="s">
        <v>277</v>
      </c>
      <c r="AL8" s="210"/>
      <c r="AM8" s="210"/>
      <c r="AN8" s="209" t="s">
        <v>278</v>
      </c>
      <c r="AO8" s="210"/>
      <c r="AP8" s="210"/>
      <c r="AQ8" s="209" t="s">
        <v>277</v>
      </c>
      <c r="AR8" s="210"/>
      <c r="AS8" s="210"/>
      <c r="AT8" s="209" t="s">
        <v>278</v>
      </c>
      <c r="AU8" s="210"/>
      <c r="AV8" s="210"/>
      <c r="AW8" s="209" t="s">
        <v>277</v>
      </c>
      <c r="AX8" s="210"/>
      <c r="AY8" s="210"/>
      <c r="AZ8" s="209" t="s">
        <v>278</v>
      </c>
      <c r="BA8" s="210"/>
      <c r="BB8" s="210"/>
      <c r="BC8" s="209" t="s">
        <v>277</v>
      </c>
      <c r="BD8" s="210"/>
      <c r="BE8" s="210"/>
      <c r="BF8" s="209" t="s">
        <v>278</v>
      </c>
      <c r="BG8" s="210"/>
      <c r="BH8" s="210"/>
      <c r="BI8" s="209" t="s">
        <v>277</v>
      </c>
      <c r="BJ8" s="210"/>
      <c r="BK8" s="213"/>
      <c r="BL8" s="209" t="s">
        <v>278</v>
      </c>
      <c r="BM8" s="210"/>
      <c r="BN8" s="210"/>
      <c r="BO8" s="209" t="s">
        <v>277</v>
      </c>
      <c r="BP8" s="210"/>
      <c r="BQ8" s="210"/>
      <c r="BR8" s="209" t="s">
        <v>278</v>
      </c>
      <c r="BS8" s="210"/>
      <c r="BT8" s="210"/>
      <c r="BU8" s="209" t="s">
        <v>277</v>
      </c>
      <c r="BV8" s="210"/>
      <c r="BW8" s="210"/>
      <c r="BX8" s="209" t="s">
        <v>278</v>
      </c>
      <c r="BY8" s="210"/>
      <c r="BZ8" s="210"/>
    </row>
    <row r="9" spans="2:80" ht="4.5" customHeight="1" x14ac:dyDescent="0.25">
      <c r="O9" s="48"/>
      <c r="R9" s="48"/>
      <c r="U9" s="48"/>
      <c r="X9" s="48"/>
      <c r="AA9" s="48"/>
      <c r="AD9" s="48"/>
      <c r="AG9" s="48"/>
      <c r="AJ9" s="48"/>
      <c r="AM9" s="48"/>
      <c r="AP9" s="48"/>
      <c r="AS9" s="48"/>
      <c r="AV9" s="48"/>
      <c r="AY9" s="48"/>
      <c r="BB9" s="48"/>
      <c r="BE9" s="48"/>
      <c r="BH9" s="48"/>
      <c r="BK9" s="48"/>
      <c r="BN9" s="48"/>
      <c r="BQ9" s="48"/>
      <c r="BT9" s="48"/>
      <c r="BW9" s="48"/>
      <c r="BZ9" s="48"/>
    </row>
    <row r="10" spans="2:80" s="47" customFormat="1" ht="46.5" customHeight="1" x14ac:dyDescent="0.2">
      <c r="B10" s="101" t="s">
        <v>279</v>
      </c>
      <c r="C10" s="101" t="s">
        <v>280</v>
      </c>
      <c r="D10" s="101" t="s">
        <v>281</v>
      </c>
      <c r="E10" s="101" t="s">
        <v>282</v>
      </c>
      <c r="F10" s="57" t="s">
        <v>283</v>
      </c>
      <c r="G10" s="61" t="s">
        <v>284</v>
      </c>
      <c r="H10" s="61" t="s">
        <v>285</v>
      </c>
      <c r="I10" s="60" t="s">
        <v>286</v>
      </c>
      <c r="J10" s="59" t="s">
        <v>287</v>
      </c>
      <c r="K10" s="59" t="s">
        <v>288</v>
      </c>
      <c r="L10" s="58" t="s">
        <v>286</v>
      </c>
      <c r="M10" s="61" t="s">
        <v>284</v>
      </c>
      <c r="N10" s="61" t="s">
        <v>285</v>
      </c>
      <c r="O10" s="60" t="s">
        <v>286</v>
      </c>
      <c r="P10" s="59" t="s">
        <v>287</v>
      </c>
      <c r="Q10" s="59" t="s">
        <v>288</v>
      </c>
      <c r="R10" s="58" t="s">
        <v>286</v>
      </c>
      <c r="S10" s="61" t="s">
        <v>284</v>
      </c>
      <c r="T10" s="61" t="s">
        <v>285</v>
      </c>
      <c r="U10" s="60" t="s">
        <v>286</v>
      </c>
      <c r="V10" s="59" t="s">
        <v>287</v>
      </c>
      <c r="W10" s="59" t="s">
        <v>288</v>
      </c>
      <c r="X10" s="58" t="s">
        <v>286</v>
      </c>
      <c r="Y10" s="61" t="s">
        <v>284</v>
      </c>
      <c r="Z10" s="61" t="s">
        <v>285</v>
      </c>
      <c r="AA10" s="60" t="s">
        <v>286</v>
      </c>
      <c r="AB10" s="59" t="s">
        <v>287</v>
      </c>
      <c r="AC10" s="59" t="s">
        <v>288</v>
      </c>
      <c r="AD10" s="58" t="s">
        <v>286</v>
      </c>
      <c r="AE10" s="61" t="s">
        <v>284</v>
      </c>
      <c r="AF10" s="61" t="s">
        <v>285</v>
      </c>
      <c r="AG10" s="60" t="s">
        <v>286</v>
      </c>
      <c r="AH10" s="59" t="s">
        <v>287</v>
      </c>
      <c r="AI10" s="59" t="s">
        <v>288</v>
      </c>
      <c r="AJ10" s="58" t="s">
        <v>286</v>
      </c>
      <c r="AK10" s="61" t="s">
        <v>284</v>
      </c>
      <c r="AL10" s="61" t="s">
        <v>285</v>
      </c>
      <c r="AM10" s="60" t="s">
        <v>286</v>
      </c>
      <c r="AN10" s="59" t="s">
        <v>287</v>
      </c>
      <c r="AO10" s="59" t="s">
        <v>288</v>
      </c>
      <c r="AP10" s="58" t="s">
        <v>286</v>
      </c>
      <c r="AQ10" s="61" t="s">
        <v>284</v>
      </c>
      <c r="AR10" s="61" t="s">
        <v>285</v>
      </c>
      <c r="AS10" s="60" t="s">
        <v>286</v>
      </c>
      <c r="AT10" s="59" t="s">
        <v>287</v>
      </c>
      <c r="AU10" s="59" t="s">
        <v>288</v>
      </c>
      <c r="AV10" s="58" t="s">
        <v>286</v>
      </c>
      <c r="AW10" s="61" t="s">
        <v>284</v>
      </c>
      <c r="AX10" s="61" t="s">
        <v>285</v>
      </c>
      <c r="AY10" s="60" t="s">
        <v>286</v>
      </c>
      <c r="AZ10" s="59" t="s">
        <v>287</v>
      </c>
      <c r="BA10" s="59" t="s">
        <v>288</v>
      </c>
      <c r="BB10" s="58" t="s">
        <v>286</v>
      </c>
      <c r="BC10" s="61" t="s">
        <v>284</v>
      </c>
      <c r="BD10" s="61" t="s">
        <v>285</v>
      </c>
      <c r="BE10" s="60" t="s">
        <v>286</v>
      </c>
      <c r="BF10" s="59" t="s">
        <v>287</v>
      </c>
      <c r="BG10" s="59" t="s">
        <v>288</v>
      </c>
      <c r="BH10" s="58" t="s">
        <v>286</v>
      </c>
      <c r="BI10" s="61" t="s">
        <v>284</v>
      </c>
      <c r="BJ10" s="61" t="s">
        <v>285</v>
      </c>
      <c r="BK10" s="60" t="s">
        <v>286</v>
      </c>
      <c r="BL10" s="59" t="s">
        <v>287</v>
      </c>
      <c r="BM10" s="59" t="s">
        <v>288</v>
      </c>
      <c r="BN10" s="58" t="s">
        <v>286</v>
      </c>
      <c r="BO10" s="61" t="s">
        <v>284</v>
      </c>
      <c r="BP10" s="61" t="s">
        <v>285</v>
      </c>
      <c r="BQ10" s="60" t="s">
        <v>286</v>
      </c>
      <c r="BR10" s="59" t="s">
        <v>287</v>
      </c>
      <c r="BS10" s="59" t="s">
        <v>288</v>
      </c>
      <c r="BT10" s="58" t="s">
        <v>286</v>
      </c>
      <c r="BU10" s="61" t="s">
        <v>284</v>
      </c>
      <c r="BV10" s="61" t="s">
        <v>285</v>
      </c>
      <c r="BW10" s="60" t="s">
        <v>286</v>
      </c>
      <c r="BX10" s="59" t="s">
        <v>287</v>
      </c>
      <c r="BY10" s="59" t="s">
        <v>288</v>
      </c>
      <c r="BZ10" s="58" t="s">
        <v>286</v>
      </c>
      <c r="CA10" s="57" t="s">
        <v>289</v>
      </c>
      <c r="CB10" s="57" t="s">
        <v>290</v>
      </c>
    </row>
    <row r="11" spans="2:80" s="52" customFormat="1" ht="42" hidden="1" customHeight="1" x14ac:dyDescent="0.25">
      <c r="B11" s="92" t="s">
        <v>15</v>
      </c>
      <c r="C11" s="93" t="s">
        <v>73</v>
      </c>
      <c r="D11" s="108" t="s">
        <v>75</v>
      </c>
      <c r="E11" s="114" t="s">
        <v>291</v>
      </c>
      <c r="F11" s="114" t="s">
        <v>292</v>
      </c>
      <c r="G11" s="55">
        <v>0</v>
      </c>
      <c r="H11" s="55">
        <v>0</v>
      </c>
      <c r="I11" s="80" t="s">
        <v>293</v>
      </c>
      <c r="J11" s="55">
        <v>0</v>
      </c>
      <c r="K11" s="55">
        <v>0</v>
      </c>
      <c r="L11" s="80" t="s">
        <v>293</v>
      </c>
      <c r="M11" s="55">
        <v>0</v>
      </c>
      <c r="N11" s="55">
        <v>0</v>
      </c>
      <c r="O11" s="80" t="s">
        <v>293</v>
      </c>
      <c r="P11" s="55">
        <v>0</v>
      </c>
      <c r="Q11" s="55">
        <v>0</v>
      </c>
      <c r="R11" s="80" t="s">
        <v>293</v>
      </c>
      <c r="S11" s="55">
        <v>0</v>
      </c>
      <c r="T11" s="55">
        <v>0</v>
      </c>
      <c r="U11" s="80" t="s">
        <v>293</v>
      </c>
      <c r="V11" s="55">
        <v>0</v>
      </c>
      <c r="W11" s="55">
        <v>0</v>
      </c>
      <c r="X11" s="80" t="s">
        <v>293</v>
      </c>
      <c r="Y11" s="55">
        <v>0</v>
      </c>
      <c r="Z11" s="55">
        <v>0</v>
      </c>
      <c r="AA11" s="80" t="s">
        <v>293</v>
      </c>
      <c r="AB11" s="55">
        <v>0</v>
      </c>
      <c r="AC11" s="55">
        <v>0</v>
      </c>
      <c r="AD11" s="80" t="s">
        <v>293</v>
      </c>
      <c r="AE11" s="55">
        <v>0</v>
      </c>
      <c r="AF11" s="55">
        <v>0</v>
      </c>
      <c r="AG11" s="80" t="s">
        <v>293</v>
      </c>
      <c r="AH11" s="55">
        <v>0</v>
      </c>
      <c r="AI11" s="55">
        <v>0</v>
      </c>
      <c r="AJ11" s="80" t="s">
        <v>293</v>
      </c>
      <c r="AK11" s="55">
        <v>0</v>
      </c>
      <c r="AL11" s="55">
        <v>0</v>
      </c>
      <c r="AM11" s="80" t="s">
        <v>293</v>
      </c>
      <c r="AN11" s="55">
        <v>0</v>
      </c>
      <c r="AO11" s="55">
        <v>0</v>
      </c>
      <c r="AP11" s="80" t="s">
        <v>293</v>
      </c>
      <c r="AQ11" s="55">
        <v>0</v>
      </c>
      <c r="AR11" s="55">
        <v>0</v>
      </c>
      <c r="AS11" s="80" t="s">
        <v>293</v>
      </c>
      <c r="AT11" s="55">
        <v>0</v>
      </c>
      <c r="AU11" s="55">
        <v>0</v>
      </c>
      <c r="AV11" s="80" t="s">
        <v>293</v>
      </c>
      <c r="AW11" s="55">
        <v>0</v>
      </c>
      <c r="AX11" s="55">
        <v>0</v>
      </c>
      <c r="AY11" s="80" t="s">
        <v>293</v>
      </c>
      <c r="AZ11" s="55">
        <v>0</v>
      </c>
      <c r="BA11" s="55">
        <v>0</v>
      </c>
      <c r="BB11" s="80" t="s">
        <v>293</v>
      </c>
      <c r="BC11" s="105">
        <v>1</v>
      </c>
      <c r="BD11" s="105">
        <v>0</v>
      </c>
      <c r="BE11" s="106">
        <f t="shared" ref="BE11" si="0">IFERROR(BD11/BC11,0)</f>
        <v>0</v>
      </c>
      <c r="BF11" s="105">
        <v>8</v>
      </c>
      <c r="BG11" s="105">
        <v>0</v>
      </c>
      <c r="BH11" s="54">
        <f t="shared" ref="BH11" si="1">IFERROR(BG11/BF11,0)</f>
        <v>0</v>
      </c>
      <c r="BI11" s="55">
        <v>0</v>
      </c>
      <c r="BJ11" s="55">
        <v>0</v>
      </c>
      <c r="BK11" s="80" t="s">
        <v>293</v>
      </c>
      <c r="BL11" s="55">
        <v>0</v>
      </c>
      <c r="BM11" s="55">
        <v>0</v>
      </c>
      <c r="BN11" s="80" t="s">
        <v>293</v>
      </c>
      <c r="BO11" s="55">
        <v>0</v>
      </c>
      <c r="BP11" s="105">
        <v>0</v>
      </c>
      <c r="BQ11" s="80" t="s">
        <v>293</v>
      </c>
      <c r="BR11" s="55">
        <v>0</v>
      </c>
      <c r="BS11" s="105">
        <v>0</v>
      </c>
      <c r="BT11" s="80" t="s">
        <v>293</v>
      </c>
      <c r="BU11" s="55">
        <v>0</v>
      </c>
      <c r="BV11" s="55">
        <v>0</v>
      </c>
      <c r="BW11" s="80" t="s">
        <v>293</v>
      </c>
      <c r="BX11" s="55">
        <v>0</v>
      </c>
      <c r="BY11" s="55">
        <v>0</v>
      </c>
      <c r="BZ11" s="80" t="s">
        <v>293</v>
      </c>
      <c r="CA11" s="53">
        <f t="shared" ref="CA11" si="2">(H11+N11+T11+Z11+AF11+AL11+AR11+AX11+BD11+BJ11+BP11+BV11)/(G11+M11+S11+Y11+AE11+AK11+AQ11+AW11+BC11+BI11+BO11+BU11)</f>
        <v>0</v>
      </c>
      <c r="CB11" s="53">
        <f t="shared" ref="CB11" si="3">(K11+Q11+W11+AC11+AI11+AO11+AU11+BA11+BG11+BM11+BS11+BY11)/(J11+P11+V11+AB11+AH11+AN11+AT11+AZ11+BF11+BL11+BR11+BX11)</f>
        <v>0</v>
      </c>
    </row>
    <row r="12" spans="2:80" s="52" customFormat="1" ht="42" hidden="1" customHeight="1" x14ac:dyDescent="0.25">
      <c r="B12" s="92" t="s">
        <v>15</v>
      </c>
      <c r="C12" s="93" t="s">
        <v>73</v>
      </c>
      <c r="D12" s="108" t="s">
        <v>76</v>
      </c>
      <c r="E12" s="114" t="s">
        <v>291</v>
      </c>
      <c r="F12" s="114" t="s">
        <v>292</v>
      </c>
      <c r="G12" s="55">
        <v>0</v>
      </c>
      <c r="H12" s="55">
        <v>0</v>
      </c>
      <c r="I12" s="80" t="s">
        <v>293</v>
      </c>
      <c r="J12" s="55">
        <v>0</v>
      </c>
      <c r="K12" s="55">
        <v>0</v>
      </c>
      <c r="L12" s="80" t="s">
        <v>293</v>
      </c>
      <c r="M12" s="55">
        <v>0</v>
      </c>
      <c r="N12" s="55">
        <v>0</v>
      </c>
      <c r="O12" s="80" t="s">
        <v>293</v>
      </c>
      <c r="P12" s="55">
        <v>0</v>
      </c>
      <c r="Q12" s="55">
        <v>0</v>
      </c>
      <c r="R12" s="80" t="s">
        <v>293</v>
      </c>
      <c r="S12" s="55">
        <v>0</v>
      </c>
      <c r="T12" s="55">
        <v>0</v>
      </c>
      <c r="U12" s="80" t="s">
        <v>293</v>
      </c>
      <c r="V12" s="55">
        <v>0</v>
      </c>
      <c r="W12" s="55">
        <v>0</v>
      </c>
      <c r="X12" s="80" t="s">
        <v>293</v>
      </c>
      <c r="Y12" s="55">
        <v>0</v>
      </c>
      <c r="Z12" s="55">
        <v>0</v>
      </c>
      <c r="AA12" s="80" t="s">
        <v>293</v>
      </c>
      <c r="AB12" s="55">
        <v>0</v>
      </c>
      <c r="AC12" s="55">
        <v>0</v>
      </c>
      <c r="AD12" s="80" t="s">
        <v>293</v>
      </c>
      <c r="AE12" s="55">
        <v>0</v>
      </c>
      <c r="AF12" s="55">
        <v>0</v>
      </c>
      <c r="AG12" s="80" t="s">
        <v>293</v>
      </c>
      <c r="AH12" s="55">
        <v>0</v>
      </c>
      <c r="AI12" s="55">
        <v>0</v>
      </c>
      <c r="AJ12" s="80" t="s">
        <v>293</v>
      </c>
      <c r="AK12" s="55">
        <v>0</v>
      </c>
      <c r="AL12" s="55">
        <v>0</v>
      </c>
      <c r="AM12" s="80" t="s">
        <v>293</v>
      </c>
      <c r="AN12" s="55">
        <v>0</v>
      </c>
      <c r="AO12" s="55">
        <v>0</v>
      </c>
      <c r="AP12" s="80" t="s">
        <v>293</v>
      </c>
      <c r="AQ12" s="55">
        <v>0</v>
      </c>
      <c r="AR12" s="55">
        <v>0</v>
      </c>
      <c r="AS12" s="80" t="s">
        <v>293</v>
      </c>
      <c r="AT12" s="55">
        <v>0</v>
      </c>
      <c r="AU12" s="55">
        <v>0</v>
      </c>
      <c r="AV12" s="80" t="s">
        <v>293</v>
      </c>
      <c r="AW12" s="105">
        <v>1</v>
      </c>
      <c r="AX12" s="105">
        <v>1</v>
      </c>
      <c r="AY12" s="106">
        <f t="shared" ref="AY12" si="4">IFERROR(AX12/AW12,0)</f>
        <v>1</v>
      </c>
      <c r="AZ12" s="105">
        <v>8</v>
      </c>
      <c r="BA12" s="105">
        <v>8</v>
      </c>
      <c r="BB12" s="106">
        <f t="shared" ref="BB12" si="5">IFERROR(BA12/AZ12,0)</f>
        <v>1</v>
      </c>
      <c r="BC12" s="55">
        <v>0</v>
      </c>
      <c r="BD12" s="55">
        <v>0</v>
      </c>
      <c r="BE12" s="80" t="s">
        <v>293</v>
      </c>
      <c r="BF12" s="55">
        <v>0</v>
      </c>
      <c r="BG12" s="55">
        <v>0</v>
      </c>
      <c r="BH12" s="80" t="s">
        <v>293</v>
      </c>
      <c r="BI12" s="55">
        <v>0</v>
      </c>
      <c r="BJ12" s="55">
        <v>0</v>
      </c>
      <c r="BK12" s="80" t="s">
        <v>293</v>
      </c>
      <c r="BL12" s="55">
        <v>0</v>
      </c>
      <c r="BM12" s="55">
        <v>0</v>
      </c>
      <c r="BN12" s="80" t="s">
        <v>293</v>
      </c>
      <c r="BO12" s="55">
        <v>0</v>
      </c>
      <c r="BP12" s="55">
        <v>0</v>
      </c>
      <c r="BQ12" s="80" t="s">
        <v>293</v>
      </c>
      <c r="BR12" s="55">
        <v>0</v>
      </c>
      <c r="BS12" s="55">
        <v>0</v>
      </c>
      <c r="BT12" s="80" t="s">
        <v>293</v>
      </c>
      <c r="BU12" s="55">
        <v>0</v>
      </c>
      <c r="BV12" s="55">
        <v>0</v>
      </c>
      <c r="BW12" s="80" t="s">
        <v>293</v>
      </c>
      <c r="BX12" s="55">
        <v>0</v>
      </c>
      <c r="BY12" s="55">
        <v>0</v>
      </c>
      <c r="BZ12" s="80" t="s">
        <v>293</v>
      </c>
      <c r="CA12" s="53">
        <f t="shared" ref="CA12:CA66" si="6">(H12+N12+T12+Z12+AF12+AL12+AR12+AX12+BD12+BJ12+BP12+BV12)/(G12+M12+S12+Y12+AE12+AK12+AQ12+AW12+BC12+BI12+BO12+BU12)</f>
        <v>1</v>
      </c>
      <c r="CB12" s="53">
        <f t="shared" ref="CB12:CB66" si="7">(K12+Q12+W12+AC12+AI12+AO12+AU12+BA12+BG12+BM12+BS12+BY12)/(J12+P12+V12+AB12+AH12+AN12+AT12+AZ12+BF12+BL12+BR12+BX12)</f>
        <v>1</v>
      </c>
    </row>
    <row r="13" spans="2:80" s="52" customFormat="1" ht="42" hidden="1" customHeight="1" x14ac:dyDescent="0.25">
      <c r="B13" s="92" t="s">
        <v>15</v>
      </c>
      <c r="C13" s="93" t="s">
        <v>73</v>
      </c>
      <c r="D13" s="108" t="s">
        <v>77</v>
      </c>
      <c r="E13" s="114" t="s">
        <v>291</v>
      </c>
      <c r="F13" s="114" t="s">
        <v>294</v>
      </c>
      <c r="G13" s="55">
        <v>0</v>
      </c>
      <c r="H13" s="55">
        <v>0</v>
      </c>
      <c r="I13" s="80" t="s">
        <v>293</v>
      </c>
      <c r="J13" s="55">
        <v>0</v>
      </c>
      <c r="K13" s="55">
        <v>0</v>
      </c>
      <c r="L13" s="80" t="s">
        <v>293</v>
      </c>
      <c r="M13" s="55">
        <v>0</v>
      </c>
      <c r="N13" s="55">
        <v>0</v>
      </c>
      <c r="O13" s="80" t="s">
        <v>293</v>
      </c>
      <c r="P13" s="55">
        <v>0</v>
      </c>
      <c r="Q13" s="55">
        <v>0</v>
      </c>
      <c r="R13" s="80" t="s">
        <v>293</v>
      </c>
      <c r="S13" s="55">
        <v>0</v>
      </c>
      <c r="T13" s="55">
        <v>0</v>
      </c>
      <c r="U13" s="80" t="s">
        <v>293</v>
      </c>
      <c r="V13" s="55">
        <v>0</v>
      </c>
      <c r="W13" s="55">
        <v>0</v>
      </c>
      <c r="X13" s="80" t="s">
        <v>293</v>
      </c>
      <c r="Y13" s="55">
        <v>0</v>
      </c>
      <c r="Z13" s="55">
        <v>0</v>
      </c>
      <c r="AA13" s="80" t="s">
        <v>293</v>
      </c>
      <c r="AB13" s="55">
        <v>0</v>
      </c>
      <c r="AC13" s="55">
        <v>0</v>
      </c>
      <c r="AD13" s="80" t="s">
        <v>293</v>
      </c>
      <c r="AE13" s="55">
        <v>0</v>
      </c>
      <c r="AF13" s="55">
        <v>0</v>
      </c>
      <c r="AG13" s="80" t="s">
        <v>293</v>
      </c>
      <c r="AH13" s="55">
        <v>0</v>
      </c>
      <c r="AI13" s="55">
        <v>0</v>
      </c>
      <c r="AJ13" s="80" t="s">
        <v>293</v>
      </c>
      <c r="AK13" s="55">
        <v>0</v>
      </c>
      <c r="AL13" s="55">
        <v>0</v>
      </c>
      <c r="AM13" s="80" t="s">
        <v>293</v>
      </c>
      <c r="AN13" s="55">
        <v>0</v>
      </c>
      <c r="AO13" s="55">
        <v>0</v>
      </c>
      <c r="AP13" s="80" t="s">
        <v>293</v>
      </c>
      <c r="AQ13" s="55">
        <v>0</v>
      </c>
      <c r="AR13" s="55">
        <v>0</v>
      </c>
      <c r="AS13" s="80" t="s">
        <v>293</v>
      </c>
      <c r="AT13" s="55">
        <v>0</v>
      </c>
      <c r="AU13" s="55">
        <v>0</v>
      </c>
      <c r="AV13" s="80" t="s">
        <v>293</v>
      </c>
      <c r="AW13" s="55">
        <v>0</v>
      </c>
      <c r="AX13" s="55">
        <v>0</v>
      </c>
      <c r="AY13" s="80" t="s">
        <v>293</v>
      </c>
      <c r="AZ13" s="55">
        <v>0</v>
      </c>
      <c r="BA13" s="55">
        <v>0</v>
      </c>
      <c r="BB13" s="80" t="s">
        <v>293</v>
      </c>
      <c r="BC13" s="55">
        <v>0</v>
      </c>
      <c r="BD13" s="55">
        <v>0</v>
      </c>
      <c r="BE13" s="80" t="s">
        <v>293</v>
      </c>
      <c r="BF13" s="55">
        <v>0</v>
      </c>
      <c r="BG13" s="55">
        <v>0</v>
      </c>
      <c r="BH13" s="80" t="s">
        <v>293</v>
      </c>
      <c r="BI13" s="105">
        <v>1</v>
      </c>
      <c r="BJ13" s="105"/>
      <c r="BK13" s="106">
        <f t="shared" ref="BK13:BK14" si="8">IFERROR(BJ13/BI13,0)</f>
        <v>0</v>
      </c>
      <c r="BL13" s="105">
        <v>8</v>
      </c>
      <c r="BM13" s="105"/>
      <c r="BN13" s="54">
        <f t="shared" ref="BN13:BN14" si="9">IFERROR(BM13/BL13,0)</f>
        <v>0</v>
      </c>
      <c r="BO13" s="55">
        <v>0</v>
      </c>
      <c r="BP13" s="105"/>
      <c r="BQ13" s="80" t="s">
        <v>293</v>
      </c>
      <c r="BR13" s="55">
        <v>0</v>
      </c>
      <c r="BS13" s="105"/>
      <c r="BT13" s="80" t="s">
        <v>293</v>
      </c>
      <c r="BU13" s="55">
        <v>0</v>
      </c>
      <c r="BV13" s="55">
        <v>0</v>
      </c>
      <c r="BW13" s="80" t="s">
        <v>293</v>
      </c>
      <c r="BX13" s="55">
        <v>0</v>
      </c>
      <c r="BY13" s="55">
        <v>0</v>
      </c>
      <c r="BZ13" s="80" t="s">
        <v>293</v>
      </c>
      <c r="CA13" s="53">
        <f t="shared" si="6"/>
        <v>0</v>
      </c>
      <c r="CB13" s="53">
        <f t="shared" si="7"/>
        <v>0</v>
      </c>
    </row>
    <row r="14" spans="2:80" s="52" customFormat="1" ht="42" hidden="1" customHeight="1" x14ac:dyDescent="0.25">
      <c r="B14" s="92" t="s">
        <v>15</v>
      </c>
      <c r="C14" s="93" t="s">
        <v>73</v>
      </c>
      <c r="D14" s="108" t="s">
        <v>78</v>
      </c>
      <c r="E14" s="114" t="s">
        <v>291</v>
      </c>
      <c r="F14" s="114" t="s">
        <v>292</v>
      </c>
      <c r="G14" s="55">
        <v>0</v>
      </c>
      <c r="H14" s="55">
        <v>0</v>
      </c>
      <c r="I14" s="80" t="s">
        <v>293</v>
      </c>
      <c r="J14" s="55">
        <v>0</v>
      </c>
      <c r="K14" s="55">
        <v>0</v>
      </c>
      <c r="L14" s="80" t="s">
        <v>293</v>
      </c>
      <c r="M14" s="55">
        <v>0</v>
      </c>
      <c r="N14" s="55">
        <v>0</v>
      </c>
      <c r="O14" s="80" t="s">
        <v>293</v>
      </c>
      <c r="P14" s="55">
        <v>0</v>
      </c>
      <c r="Q14" s="55">
        <v>0</v>
      </c>
      <c r="R14" s="80" t="s">
        <v>293</v>
      </c>
      <c r="S14" s="55">
        <v>0</v>
      </c>
      <c r="T14" s="55">
        <v>0</v>
      </c>
      <c r="U14" s="80" t="s">
        <v>293</v>
      </c>
      <c r="V14" s="55">
        <v>0</v>
      </c>
      <c r="W14" s="55">
        <v>0</v>
      </c>
      <c r="X14" s="80" t="s">
        <v>293</v>
      </c>
      <c r="Y14" s="55">
        <v>0</v>
      </c>
      <c r="Z14" s="55">
        <v>0</v>
      </c>
      <c r="AA14" s="80" t="s">
        <v>293</v>
      </c>
      <c r="AB14" s="55">
        <v>0</v>
      </c>
      <c r="AC14" s="55">
        <v>0</v>
      </c>
      <c r="AD14" s="80" t="s">
        <v>293</v>
      </c>
      <c r="AE14" s="55">
        <v>0</v>
      </c>
      <c r="AF14" s="55">
        <v>0</v>
      </c>
      <c r="AG14" s="80" t="s">
        <v>293</v>
      </c>
      <c r="AH14" s="55">
        <v>0</v>
      </c>
      <c r="AI14" s="55">
        <v>0</v>
      </c>
      <c r="AJ14" s="80" t="s">
        <v>293</v>
      </c>
      <c r="AK14" s="55">
        <v>0</v>
      </c>
      <c r="AL14" s="55">
        <v>0</v>
      </c>
      <c r="AM14" s="80" t="s">
        <v>293</v>
      </c>
      <c r="AN14" s="55">
        <v>0</v>
      </c>
      <c r="AO14" s="55">
        <v>0</v>
      </c>
      <c r="AP14" s="80" t="s">
        <v>293</v>
      </c>
      <c r="AQ14" s="105">
        <v>1</v>
      </c>
      <c r="AR14" s="105">
        <v>1</v>
      </c>
      <c r="AS14" s="106">
        <f t="shared" ref="AS14" si="10">IFERROR(AR14/AQ14,0)</f>
        <v>1</v>
      </c>
      <c r="AT14" s="105">
        <v>8</v>
      </c>
      <c r="AU14" s="105">
        <v>7</v>
      </c>
      <c r="AV14" s="54">
        <f t="shared" ref="AV14" si="11">IFERROR(AU14/AT14,0)</f>
        <v>0.875</v>
      </c>
      <c r="AW14" s="55">
        <v>0</v>
      </c>
      <c r="AX14" s="55">
        <v>0</v>
      </c>
      <c r="AY14" s="80" t="s">
        <v>293</v>
      </c>
      <c r="AZ14" s="55">
        <v>0</v>
      </c>
      <c r="BA14" s="55">
        <v>0</v>
      </c>
      <c r="BB14" s="80" t="s">
        <v>293</v>
      </c>
      <c r="BC14" s="55">
        <v>0</v>
      </c>
      <c r="BD14" s="55">
        <v>0</v>
      </c>
      <c r="BE14" s="80" t="s">
        <v>293</v>
      </c>
      <c r="BF14" s="55">
        <v>0</v>
      </c>
      <c r="BG14" s="55">
        <v>0</v>
      </c>
      <c r="BH14" s="80" t="s">
        <v>293</v>
      </c>
      <c r="BI14" s="55">
        <v>0</v>
      </c>
      <c r="BJ14" s="55">
        <v>0</v>
      </c>
      <c r="BK14" s="54">
        <f t="shared" si="8"/>
        <v>0</v>
      </c>
      <c r="BL14" s="55">
        <v>0</v>
      </c>
      <c r="BM14" s="55">
        <v>0</v>
      </c>
      <c r="BN14" s="54">
        <f t="shared" si="9"/>
        <v>0</v>
      </c>
      <c r="BO14" s="55">
        <v>0</v>
      </c>
      <c r="BP14" s="55">
        <v>0</v>
      </c>
      <c r="BQ14" s="80" t="s">
        <v>293</v>
      </c>
      <c r="BR14" s="55">
        <v>0</v>
      </c>
      <c r="BS14" s="55">
        <v>0</v>
      </c>
      <c r="BT14" s="80" t="s">
        <v>293</v>
      </c>
      <c r="BU14" s="55">
        <v>0</v>
      </c>
      <c r="BV14" s="55">
        <v>0</v>
      </c>
      <c r="BW14" s="80" t="s">
        <v>293</v>
      </c>
      <c r="BX14" s="55">
        <v>0</v>
      </c>
      <c r="BY14" s="55">
        <v>0</v>
      </c>
      <c r="BZ14" s="80" t="s">
        <v>293</v>
      </c>
      <c r="CA14" s="53">
        <f t="shared" si="6"/>
        <v>1</v>
      </c>
      <c r="CB14" s="53">
        <f t="shared" si="7"/>
        <v>0.875</v>
      </c>
    </row>
    <row r="15" spans="2:80" s="52" customFormat="1" ht="42" hidden="1" customHeight="1" x14ac:dyDescent="0.25">
      <c r="B15" s="92" t="s">
        <v>15</v>
      </c>
      <c r="C15" s="93" t="s">
        <v>79</v>
      </c>
      <c r="D15" s="108" t="s">
        <v>81</v>
      </c>
      <c r="E15" s="114" t="s">
        <v>295</v>
      </c>
      <c r="F15" s="114" t="s">
        <v>294</v>
      </c>
      <c r="G15" s="55">
        <v>0</v>
      </c>
      <c r="H15" s="55">
        <v>0</v>
      </c>
      <c r="I15" s="80" t="s">
        <v>293</v>
      </c>
      <c r="J15" s="55">
        <v>0</v>
      </c>
      <c r="K15" s="55">
        <v>0</v>
      </c>
      <c r="L15" s="80" t="s">
        <v>293</v>
      </c>
      <c r="M15" s="55">
        <v>0</v>
      </c>
      <c r="N15" s="55">
        <v>0</v>
      </c>
      <c r="O15" s="80" t="s">
        <v>293</v>
      </c>
      <c r="P15" s="55">
        <v>0</v>
      </c>
      <c r="Q15" s="55">
        <v>0</v>
      </c>
      <c r="R15" s="80" t="s">
        <v>293</v>
      </c>
      <c r="S15" s="55">
        <v>0</v>
      </c>
      <c r="T15" s="55">
        <v>0</v>
      </c>
      <c r="U15" s="80" t="s">
        <v>293</v>
      </c>
      <c r="V15" s="55">
        <v>0</v>
      </c>
      <c r="W15" s="55">
        <v>0</v>
      </c>
      <c r="X15" s="80" t="s">
        <v>293</v>
      </c>
      <c r="Y15" s="55">
        <v>0</v>
      </c>
      <c r="Z15" s="55">
        <v>0</v>
      </c>
      <c r="AA15" s="80" t="s">
        <v>293</v>
      </c>
      <c r="AB15" s="55">
        <v>0</v>
      </c>
      <c r="AC15" s="55">
        <v>0</v>
      </c>
      <c r="AD15" s="80" t="s">
        <v>293</v>
      </c>
      <c r="AE15" s="55">
        <v>0</v>
      </c>
      <c r="AF15" s="55">
        <v>0</v>
      </c>
      <c r="AG15" s="80" t="s">
        <v>293</v>
      </c>
      <c r="AH15" s="55">
        <v>0</v>
      </c>
      <c r="AI15" s="55">
        <v>0</v>
      </c>
      <c r="AJ15" s="80" t="s">
        <v>293</v>
      </c>
      <c r="AK15" s="55">
        <v>0</v>
      </c>
      <c r="AL15" s="55">
        <v>0</v>
      </c>
      <c r="AM15" s="80" t="s">
        <v>293</v>
      </c>
      <c r="AN15" s="55">
        <v>0</v>
      </c>
      <c r="AO15" s="55">
        <v>0</v>
      </c>
      <c r="AP15" s="80" t="s">
        <v>293</v>
      </c>
      <c r="AQ15" s="105">
        <v>1</v>
      </c>
      <c r="AR15" s="105">
        <v>0</v>
      </c>
      <c r="AS15" s="106">
        <f t="shared" ref="AS15" si="12">IFERROR(AR15/AQ15,0)</f>
        <v>0</v>
      </c>
      <c r="AT15" s="105">
        <v>8</v>
      </c>
      <c r="AU15" s="105">
        <v>0</v>
      </c>
      <c r="AV15" s="54">
        <f t="shared" ref="AV15" si="13">IFERROR(AU15/AT15,0)</f>
        <v>0</v>
      </c>
      <c r="AW15" s="55">
        <v>0</v>
      </c>
      <c r="AX15" s="105">
        <v>1</v>
      </c>
      <c r="AY15" s="80" t="s">
        <v>293</v>
      </c>
      <c r="AZ15" s="55">
        <v>0</v>
      </c>
      <c r="BA15" s="105">
        <v>8</v>
      </c>
      <c r="BB15" s="80" t="s">
        <v>293</v>
      </c>
      <c r="BC15" s="55">
        <v>0</v>
      </c>
      <c r="BD15" s="55">
        <v>0</v>
      </c>
      <c r="BE15" s="80" t="s">
        <v>293</v>
      </c>
      <c r="BF15" s="55">
        <v>0</v>
      </c>
      <c r="BG15" s="55">
        <v>0</v>
      </c>
      <c r="BH15" s="80" t="s">
        <v>293</v>
      </c>
      <c r="BI15" s="55">
        <v>0</v>
      </c>
      <c r="BJ15" s="55">
        <v>0</v>
      </c>
      <c r="BK15" s="54">
        <f t="shared" ref="BK15" si="14">IFERROR(BJ15/BI15,0)</f>
        <v>0</v>
      </c>
      <c r="BL15" s="55">
        <v>0</v>
      </c>
      <c r="BM15" s="55">
        <v>0</v>
      </c>
      <c r="BN15" s="54">
        <f t="shared" ref="BN15" si="15">IFERROR(BM15/BL15,0)</f>
        <v>0</v>
      </c>
      <c r="BO15" s="55">
        <v>0</v>
      </c>
      <c r="BP15" s="55">
        <v>0</v>
      </c>
      <c r="BQ15" s="80" t="s">
        <v>293</v>
      </c>
      <c r="BR15" s="55">
        <v>0</v>
      </c>
      <c r="BS15" s="55">
        <v>0</v>
      </c>
      <c r="BT15" s="80" t="s">
        <v>293</v>
      </c>
      <c r="BU15" s="55">
        <v>0</v>
      </c>
      <c r="BV15" s="55">
        <v>0</v>
      </c>
      <c r="BW15" s="80" t="s">
        <v>293</v>
      </c>
      <c r="BX15" s="55">
        <v>0</v>
      </c>
      <c r="BY15" s="55">
        <v>0</v>
      </c>
      <c r="BZ15" s="80" t="s">
        <v>293</v>
      </c>
      <c r="CA15" s="53">
        <f t="shared" si="6"/>
        <v>1</v>
      </c>
      <c r="CB15" s="53">
        <f t="shared" si="7"/>
        <v>1</v>
      </c>
    </row>
    <row r="16" spans="2:80" s="52" customFormat="1" ht="42" hidden="1" customHeight="1" x14ac:dyDescent="0.25">
      <c r="B16" s="92" t="s">
        <v>15</v>
      </c>
      <c r="C16" s="93" t="s">
        <v>79</v>
      </c>
      <c r="D16" s="108" t="s">
        <v>82</v>
      </c>
      <c r="E16" s="114" t="s">
        <v>296</v>
      </c>
      <c r="F16" s="114" t="s">
        <v>294</v>
      </c>
      <c r="G16" s="55">
        <v>0</v>
      </c>
      <c r="H16" s="55">
        <v>0</v>
      </c>
      <c r="I16" s="80" t="s">
        <v>293</v>
      </c>
      <c r="J16" s="55">
        <v>0</v>
      </c>
      <c r="K16" s="55">
        <v>0</v>
      </c>
      <c r="L16" s="80" t="s">
        <v>293</v>
      </c>
      <c r="M16" s="55">
        <v>0</v>
      </c>
      <c r="N16" s="55">
        <v>0</v>
      </c>
      <c r="O16" s="80" t="s">
        <v>293</v>
      </c>
      <c r="P16" s="55">
        <v>0</v>
      </c>
      <c r="Q16" s="55">
        <v>0</v>
      </c>
      <c r="R16" s="80" t="s">
        <v>293</v>
      </c>
      <c r="S16" s="105">
        <v>2</v>
      </c>
      <c r="T16" s="105">
        <v>0</v>
      </c>
      <c r="U16" s="106">
        <f t="shared" ref="U16" si="16">IFERROR(T16/S16,0)</f>
        <v>0</v>
      </c>
      <c r="V16" s="105">
        <v>200</v>
      </c>
      <c r="W16" s="105">
        <v>0</v>
      </c>
      <c r="X16" s="54">
        <f t="shared" ref="X16" si="17">IFERROR(W16/V16,0)</f>
        <v>0</v>
      </c>
      <c r="Y16" s="55">
        <v>0</v>
      </c>
      <c r="Z16" s="55">
        <v>0</v>
      </c>
      <c r="AA16" s="80" t="s">
        <v>293</v>
      </c>
      <c r="AB16" s="55">
        <v>0</v>
      </c>
      <c r="AC16" s="55">
        <v>0</v>
      </c>
      <c r="AD16" s="80" t="s">
        <v>293</v>
      </c>
      <c r="AE16" s="55">
        <v>0</v>
      </c>
      <c r="AF16" s="55">
        <v>0</v>
      </c>
      <c r="AG16" s="80" t="s">
        <v>293</v>
      </c>
      <c r="AH16" s="55">
        <v>0</v>
      </c>
      <c r="AI16" s="55">
        <v>0</v>
      </c>
      <c r="AJ16" s="80" t="s">
        <v>293</v>
      </c>
      <c r="AK16" s="55">
        <v>0</v>
      </c>
      <c r="AL16" s="116">
        <v>0</v>
      </c>
      <c r="AM16" s="80" t="s">
        <v>293</v>
      </c>
      <c r="AN16" s="55">
        <v>0</v>
      </c>
      <c r="AO16" s="116">
        <v>0</v>
      </c>
      <c r="AP16" s="80" t="s">
        <v>293</v>
      </c>
      <c r="AQ16" s="55">
        <v>0</v>
      </c>
      <c r="AR16" s="55">
        <v>0</v>
      </c>
      <c r="AS16" s="80" t="s">
        <v>293</v>
      </c>
      <c r="AT16" s="55">
        <v>0</v>
      </c>
      <c r="AU16" s="55">
        <v>0</v>
      </c>
      <c r="AV16" s="80" t="s">
        <v>293</v>
      </c>
      <c r="AW16" s="55">
        <v>0</v>
      </c>
      <c r="AX16" s="55">
        <v>0</v>
      </c>
      <c r="AY16" s="80" t="s">
        <v>293</v>
      </c>
      <c r="AZ16" s="55">
        <v>0</v>
      </c>
      <c r="BA16" s="55">
        <v>0</v>
      </c>
      <c r="BB16" s="80" t="s">
        <v>293</v>
      </c>
      <c r="BC16" s="55">
        <v>0</v>
      </c>
      <c r="BD16" s="55">
        <v>0</v>
      </c>
      <c r="BE16" s="80" t="s">
        <v>293</v>
      </c>
      <c r="BF16" s="55">
        <v>0</v>
      </c>
      <c r="BG16" s="55">
        <v>0</v>
      </c>
      <c r="BH16" s="80" t="s">
        <v>293</v>
      </c>
      <c r="BI16" s="55">
        <v>0</v>
      </c>
      <c r="BJ16" s="55">
        <v>0</v>
      </c>
      <c r="BK16" s="80" t="s">
        <v>293</v>
      </c>
      <c r="BL16" s="55">
        <v>0</v>
      </c>
      <c r="BM16" s="55">
        <v>0</v>
      </c>
      <c r="BN16" s="80" t="s">
        <v>293</v>
      </c>
      <c r="BO16" s="55">
        <v>0</v>
      </c>
      <c r="BP16" s="55">
        <v>0</v>
      </c>
      <c r="BQ16" s="80" t="s">
        <v>293</v>
      </c>
      <c r="BR16" s="55">
        <v>0</v>
      </c>
      <c r="BS16" s="55">
        <v>0</v>
      </c>
      <c r="BT16" s="80" t="s">
        <v>293</v>
      </c>
      <c r="BU16" s="55">
        <v>0</v>
      </c>
      <c r="BV16" s="55">
        <v>0</v>
      </c>
      <c r="BW16" s="80" t="s">
        <v>293</v>
      </c>
      <c r="BX16" s="55">
        <v>0</v>
      </c>
      <c r="BY16" s="55">
        <v>0</v>
      </c>
      <c r="BZ16" s="80" t="s">
        <v>293</v>
      </c>
      <c r="CA16" s="53">
        <f t="shared" si="6"/>
        <v>0</v>
      </c>
      <c r="CB16" s="53">
        <f t="shared" si="7"/>
        <v>0</v>
      </c>
    </row>
    <row r="17" spans="2:80" s="52" customFormat="1" ht="42" hidden="1" customHeight="1" x14ac:dyDescent="0.25">
      <c r="B17" s="92" t="s">
        <v>15</v>
      </c>
      <c r="C17" s="93" t="s">
        <v>79</v>
      </c>
      <c r="D17" s="108" t="s">
        <v>83</v>
      </c>
      <c r="E17" s="114" t="s">
        <v>295</v>
      </c>
      <c r="F17" s="114" t="s">
        <v>294</v>
      </c>
      <c r="G17" s="55">
        <v>0</v>
      </c>
      <c r="H17" s="55">
        <v>0</v>
      </c>
      <c r="I17" s="80" t="s">
        <v>293</v>
      </c>
      <c r="J17" s="55">
        <v>0</v>
      </c>
      <c r="K17" s="55">
        <v>0</v>
      </c>
      <c r="L17" s="80" t="s">
        <v>293</v>
      </c>
      <c r="M17" s="55">
        <v>0</v>
      </c>
      <c r="N17" s="55">
        <v>0</v>
      </c>
      <c r="O17" s="80" t="s">
        <v>293</v>
      </c>
      <c r="P17" s="55">
        <v>0</v>
      </c>
      <c r="Q17" s="55">
        <v>0</v>
      </c>
      <c r="R17" s="80" t="s">
        <v>293</v>
      </c>
      <c r="S17" s="105">
        <v>1</v>
      </c>
      <c r="T17" s="105">
        <v>0</v>
      </c>
      <c r="U17" s="106">
        <f t="shared" ref="U17" si="18">IFERROR(T17/S17,0)</f>
        <v>0</v>
      </c>
      <c r="V17" s="105">
        <v>8</v>
      </c>
      <c r="W17" s="105">
        <v>0</v>
      </c>
      <c r="X17" s="54">
        <f t="shared" ref="X17" si="19">IFERROR(W17/V17,0)</f>
        <v>0</v>
      </c>
      <c r="Y17" s="55">
        <v>0</v>
      </c>
      <c r="Z17" s="55">
        <v>0</v>
      </c>
      <c r="AA17" s="80" t="s">
        <v>293</v>
      </c>
      <c r="AB17" s="55">
        <v>0</v>
      </c>
      <c r="AC17" s="55">
        <v>0</v>
      </c>
      <c r="AD17" s="80" t="s">
        <v>293</v>
      </c>
      <c r="AE17" s="55">
        <v>0</v>
      </c>
      <c r="AF17" s="55">
        <v>0</v>
      </c>
      <c r="AG17" s="80" t="s">
        <v>293</v>
      </c>
      <c r="AH17" s="55">
        <v>0</v>
      </c>
      <c r="AI17" s="55">
        <v>0</v>
      </c>
      <c r="AJ17" s="80" t="s">
        <v>293</v>
      </c>
      <c r="AK17" s="55">
        <v>0</v>
      </c>
      <c r="AL17" s="55">
        <v>0</v>
      </c>
      <c r="AM17" s="80" t="s">
        <v>293</v>
      </c>
      <c r="AN17" s="55">
        <v>0</v>
      </c>
      <c r="AO17" s="55">
        <v>0</v>
      </c>
      <c r="AP17" s="80" t="s">
        <v>293</v>
      </c>
      <c r="AQ17" s="55">
        <v>0</v>
      </c>
      <c r="AR17" s="55">
        <v>0</v>
      </c>
      <c r="AS17" s="80" t="s">
        <v>293</v>
      </c>
      <c r="AT17" s="55">
        <v>0</v>
      </c>
      <c r="AU17" s="55">
        <v>0</v>
      </c>
      <c r="AV17" s="80" t="s">
        <v>293</v>
      </c>
      <c r="AW17" s="55">
        <v>0</v>
      </c>
      <c r="AX17" s="55">
        <v>0</v>
      </c>
      <c r="AY17" s="80" t="s">
        <v>293</v>
      </c>
      <c r="AZ17" s="55">
        <v>0</v>
      </c>
      <c r="BA17" s="55">
        <v>0</v>
      </c>
      <c r="BB17" s="80" t="s">
        <v>293</v>
      </c>
      <c r="BC17" s="105">
        <v>1</v>
      </c>
      <c r="BD17" s="105">
        <v>0</v>
      </c>
      <c r="BE17" s="106">
        <f t="shared" ref="BE17" si="20">IFERROR(BD17/BC17,0)</f>
        <v>0</v>
      </c>
      <c r="BF17" s="105">
        <v>8</v>
      </c>
      <c r="BG17" s="105">
        <v>0</v>
      </c>
      <c r="BH17" s="54">
        <f t="shared" ref="BH17" si="21">IFERROR(BG17/BF17,0)</f>
        <v>0</v>
      </c>
      <c r="BI17" s="55">
        <v>0</v>
      </c>
      <c r="BJ17" s="55">
        <v>0</v>
      </c>
      <c r="BK17" s="80" t="s">
        <v>293</v>
      </c>
      <c r="BL17" s="55">
        <v>0</v>
      </c>
      <c r="BM17" s="55">
        <v>0</v>
      </c>
      <c r="BN17" s="80" t="s">
        <v>293</v>
      </c>
      <c r="BO17" s="55">
        <v>0</v>
      </c>
      <c r="BP17" s="105">
        <v>0</v>
      </c>
      <c r="BQ17" s="80" t="s">
        <v>293</v>
      </c>
      <c r="BR17" s="55">
        <v>0</v>
      </c>
      <c r="BS17" s="105">
        <v>0</v>
      </c>
      <c r="BT17" s="80" t="s">
        <v>293</v>
      </c>
      <c r="BU17" s="55">
        <v>0</v>
      </c>
      <c r="BV17" s="55">
        <v>0</v>
      </c>
      <c r="BW17" s="80" t="s">
        <v>293</v>
      </c>
      <c r="BX17" s="55">
        <v>0</v>
      </c>
      <c r="BY17" s="55">
        <v>0</v>
      </c>
      <c r="BZ17" s="80" t="s">
        <v>293</v>
      </c>
      <c r="CA17" s="53">
        <f t="shared" si="6"/>
        <v>0</v>
      </c>
      <c r="CB17" s="53">
        <f t="shared" si="7"/>
        <v>0</v>
      </c>
    </row>
    <row r="18" spans="2:80" s="52" customFormat="1" ht="42" hidden="1" customHeight="1" x14ac:dyDescent="0.25">
      <c r="B18" s="92" t="s">
        <v>15</v>
      </c>
      <c r="C18" s="93" t="s">
        <v>79</v>
      </c>
      <c r="D18" s="108" t="s">
        <v>84</v>
      </c>
      <c r="E18" s="114" t="s">
        <v>295</v>
      </c>
      <c r="F18" s="114" t="s">
        <v>294</v>
      </c>
      <c r="G18" s="55">
        <v>0</v>
      </c>
      <c r="H18" s="55">
        <v>0</v>
      </c>
      <c r="I18" s="80" t="s">
        <v>293</v>
      </c>
      <c r="J18" s="55">
        <v>0</v>
      </c>
      <c r="K18" s="55">
        <v>0</v>
      </c>
      <c r="L18" s="80" t="s">
        <v>293</v>
      </c>
      <c r="M18" s="55">
        <v>0</v>
      </c>
      <c r="N18" s="55">
        <v>0</v>
      </c>
      <c r="O18" s="80" t="s">
        <v>293</v>
      </c>
      <c r="P18" s="55">
        <v>0</v>
      </c>
      <c r="Q18" s="55">
        <v>0</v>
      </c>
      <c r="R18" s="80" t="s">
        <v>293</v>
      </c>
      <c r="S18" s="55">
        <v>0</v>
      </c>
      <c r="T18" s="55">
        <v>0</v>
      </c>
      <c r="U18" s="80" t="s">
        <v>293</v>
      </c>
      <c r="V18" s="55">
        <v>0</v>
      </c>
      <c r="W18" s="55">
        <v>0</v>
      </c>
      <c r="X18" s="80" t="s">
        <v>293</v>
      </c>
      <c r="Y18" s="55">
        <v>0</v>
      </c>
      <c r="Z18" s="55">
        <v>0</v>
      </c>
      <c r="AA18" s="80" t="s">
        <v>293</v>
      </c>
      <c r="AB18" s="55">
        <v>0</v>
      </c>
      <c r="AC18" s="55">
        <v>0</v>
      </c>
      <c r="AD18" s="80" t="s">
        <v>293</v>
      </c>
      <c r="AE18" s="55">
        <v>0</v>
      </c>
      <c r="AF18" s="55">
        <v>0</v>
      </c>
      <c r="AG18" s="80" t="s">
        <v>293</v>
      </c>
      <c r="AH18" s="55">
        <v>0</v>
      </c>
      <c r="AI18" s="55">
        <v>0</v>
      </c>
      <c r="AJ18" s="80" t="s">
        <v>293</v>
      </c>
      <c r="AK18" s="55">
        <v>0</v>
      </c>
      <c r="AL18" s="55">
        <v>0</v>
      </c>
      <c r="AM18" s="80" t="s">
        <v>293</v>
      </c>
      <c r="AN18" s="55">
        <v>0</v>
      </c>
      <c r="AO18" s="55">
        <v>0</v>
      </c>
      <c r="AP18" s="80" t="s">
        <v>293</v>
      </c>
      <c r="AQ18" s="55">
        <v>0</v>
      </c>
      <c r="AR18" s="55">
        <v>0</v>
      </c>
      <c r="AS18" s="80" t="s">
        <v>293</v>
      </c>
      <c r="AT18" s="55">
        <v>0</v>
      </c>
      <c r="AU18" s="55">
        <v>0</v>
      </c>
      <c r="AV18" s="80" t="s">
        <v>293</v>
      </c>
      <c r="AW18" s="55">
        <v>0</v>
      </c>
      <c r="AX18" s="55">
        <v>0</v>
      </c>
      <c r="AY18" s="80" t="s">
        <v>293</v>
      </c>
      <c r="AZ18" s="55">
        <v>0</v>
      </c>
      <c r="BA18" s="55">
        <v>0</v>
      </c>
      <c r="BB18" s="80" t="s">
        <v>293</v>
      </c>
      <c r="BC18" s="55">
        <v>0</v>
      </c>
      <c r="BD18" s="55">
        <v>0</v>
      </c>
      <c r="BE18" s="80" t="s">
        <v>293</v>
      </c>
      <c r="BF18" s="55">
        <v>0</v>
      </c>
      <c r="BG18" s="55">
        <v>0</v>
      </c>
      <c r="BH18" s="80" t="s">
        <v>293</v>
      </c>
      <c r="BI18" s="105">
        <v>1</v>
      </c>
      <c r="BJ18" s="105"/>
      <c r="BK18" s="106">
        <f t="shared" ref="BK18" si="22">IFERROR(BJ18/BI18,0)</f>
        <v>0</v>
      </c>
      <c r="BL18" s="105">
        <v>8</v>
      </c>
      <c r="BM18" s="105"/>
      <c r="BN18" s="54">
        <f t="shared" ref="BN18" si="23">IFERROR(BM18/BL18,0)</f>
        <v>0</v>
      </c>
      <c r="BO18" s="55">
        <v>0</v>
      </c>
      <c r="BP18" s="105">
        <v>0</v>
      </c>
      <c r="BQ18" s="80" t="s">
        <v>293</v>
      </c>
      <c r="BR18" s="55">
        <v>0</v>
      </c>
      <c r="BS18" s="105">
        <v>0</v>
      </c>
      <c r="BT18" s="80" t="s">
        <v>293</v>
      </c>
      <c r="BU18" s="55">
        <v>0</v>
      </c>
      <c r="BV18" s="55">
        <v>0</v>
      </c>
      <c r="BW18" s="80" t="s">
        <v>293</v>
      </c>
      <c r="BX18" s="55">
        <v>0</v>
      </c>
      <c r="BY18" s="55">
        <v>0</v>
      </c>
      <c r="BZ18" s="80" t="s">
        <v>293</v>
      </c>
      <c r="CA18" s="53">
        <f t="shared" si="6"/>
        <v>0</v>
      </c>
      <c r="CB18" s="53">
        <f t="shared" si="7"/>
        <v>0</v>
      </c>
    </row>
    <row r="19" spans="2:80" s="52" customFormat="1" ht="42" hidden="1" customHeight="1" x14ac:dyDescent="0.25">
      <c r="B19" s="92" t="s">
        <v>15</v>
      </c>
      <c r="C19" s="93" t="s">
        <v>85</v>
      </c>
      <c r="D19" s="108" t="s">
        <v>87</v>
      </c>
      <c r="E19" s="114" t="s">
        <v>297</v>
      </c>
      <c r="F19" s="114" t="s">
        <v>292</v>
      </c>
      <c r="G19" s="55">
        <v>0</v>
      </c>
      <c r="H19" s="55">
        <v>0</v>
      </c>
      <c r="I19" s="80" t="s">
        <v>293</v>
      </c>
      <c r="J19" s="55">
        <v>0</v>
      </c>
      <c r="K19" s="55">
        <v>0</v>
      </c>
      <c r="L19" s="80" t="s">
        <v>293</v>
      </c>
      <c r="M19" s="105">
        <v>1</v>
      </c>
      <c r="N19" s="105">
        <v>0</v>
      </c>
      <c r="O19" s="106">
        <f t="shared" ref="O19:O21" si="24">IFERROR(N19/M19,0)</f>
        <v>0</v>
      </c>
      <c r="P19" s="105">
        <v>5</v>
      </c>
      <c r="Q19" s="105">
        <v>0</v>
      </c>
      <c r="R19" s="54">
        <f t="shared" ref="R19:R21" si="25">IFERROR(Q19/P19,0)</f>
        <v>0</v>
      </c>
      <c r="S19" s="55">
        <v>0</v>
      </c>
      <c r="T19" s="105">
        <v>1</v>
      </c>
      <c r="U19" s="80" t="s">
        <v>293</v>
      </c>
      <c r="V19" s="55">
        <v>0</v>
      </c>
      <c r="W19" s="105">
        <v>0</v>
      </c>
      <c r="X19" s="80" t="s">
        <v>293</v>
      </c>
      <c r="Y19" s="55">
        <v>0</v>
      </c>
      <c r="Z19" s="55">
        <v>0</v>
      </c>
      <c r="AA19" s="80" t="s">
        <v>293</v>
      </c>
      <c r="AB19" s="55">
        <v>0</v>
      </c>
      <c r="AC19" s="55">
        <v>0</v>
      </c>
      <c r="AD19" s="80" t="s">
        <v>293</v>
      </c>
      <c r="AE19" s="55">
        <v>0</v>
      </c>
      <c r="AF19" s="55">
        <v>0</v>
      </c>
      <c r="AG19" s="80" t="s">
        <v>293</v>
      </c>
      <c r="AH19" s="55">
        <v>0</v>
      </c>
      <c r="AI19" s="55">
        <v>0</v>
      </c>
      <c r="AJ19" s="80" t="s">
        <v>293</v>
      </c>
      <c r="AK19" s="55">
        <v>0</v>
      </c>
      <c r="AL19" s="55">
        <v>0</v>
      </c>
      <c r="AM19" s="80" t="s">
        <v>293</v>
      </c>
      <c r="AN19" s="55">
        <v>0</v>
      </c>
      <c r="AO19" s="55">
        <v>0</v>
      </c>
      <c r="AP19" s="80" t="s">
        <v>293</v>
      </c>
      <c r="AQ19" s="55">
        <v>0</v>
      </c>
      <c r="AR19" s="55">
        <v>0</v>
      </c>
      <c r="AS19" s="80" t="s">
        <v>293</v>
      </c>
      <c r="AT19" s="55">
        <v>0</v>
      </c>
      <c r="AU19" s="55">
        <v>0</v>
      </c>
      <c r="AV19" s="80" t="s">
        <v>293</v>
      </c>
      <c r="AW19" s="55">
        <v>0</v>
      </c>
      <c r="AX19" s="55">
        <v>0</v>
      </c>
      <c r="AY19" s="80" t="s">
        <v>293</v>
      </c>
      <c r="AZ19" s="55">
        <v>0</v>
      </c>
      <c r="BA19" s="55">
        <v>0</v>
      </c>
      <c r="BB19" s="80" t="s">
        <v>293</v>
      </c>
      <c r="BC19" s="55">
        <v>0</v>
      </c>
      <c r="BD19" s="55">
        <v>0</v>
      </c>
      <c r="BE19" s="80" t="s">
        <v>293</v>
      </c>
      <c r="BF19" s="55">
        <v>0</v>
      </c>
      <c r="BG19" s="55">
        <v>0</v>
      </c>
      <c r="BH19" s="80" t="s">
        <v>293</v>
      </c>
      <c r="BI19" s="55">
        <v>0</v>
      </c>
      <c r="BJ19" s="55">
        <v>0</v>
      </c>
      <c r="BK19" s="80" t="s">
        <v>293</v>
      </c>
      <c r="BL19" s="55">
        <v>0</v>
      </c>
      <c r="BM19" s="55">
        <v>0</v>
      </c>
      <c r="BN19" s="80" t="s">
        <v>293</v>
      </c>
      <c r="BO19" s="55">
        <v>0</v>
      </c>
      <c r="BP19" s="55">
        <v>0</v>
      </c>
      <c r="BQ19" s="80" t="s">
        <v>293</v>
      </c>
      <c r="BR19" s="55">
        <v>0</v>
      </c>
      <c r="BS19" s="55">
        <v>0</v>
      </c>
      <c r="BT19" s="80" t="s">
        <v>293</v>
      </c>
      <c r="BU19" s="55">
        <v>0</v>
      </c>
      <c r="BV19" s="55">
        <v>0</v>
      </c>
      <c r="BW19" s="80" t="s">
        <v>293</v>
      </c>
      <c r="BX19" s="55">
        <v>0</v>
      </c>
      <c r="BY19" s="55">
        <v>0</v>
      </c>
      <c r="BZ19" s="80" t="s">
        <v>293</v>
      </c>
      <c r="CA19" s="53">
        <f t="shared" si="6"/>
        <v>1</v>
      </c>
      <c r="CB19" s="53">
        <f t="shared" si="7"/>
        <v>0</v>
      </c>
    </row>
    <row r="20" spans="2:80" s="52" customFormat="1" ht="71.25" hidden="1" customHeight="1" x14ac:dyDescent="0.25">
      <c r="B20" s="92" t="s">
        <v>10</v>
      </c>
      <c r="C20" s="93" t="s">
        <v>114</v>
      </c>
      <c r="D20" s="108" t="s">
        <v>115</v>
      </c>
      <c r="E20" s="114" t="s">
        <v>298</v>
      </c>
      <c r="F20" s="114" t="s">
        <v>299</v>
      </c>
      <c r="G20" s="55">
        <v>0</v>
      </c>
      <c r="H20" s="55">
        <v>0</v>
      </c>
      <c r="I20" s="80" t="s">
        <v>293</v>
      </c>
      <c r="J20" s="55">
        <v>0</v>
      </c>
      <c r="K20" s="55">
        <v>0</v>
      </c>
      <c r="L20" s="80" t="s">
        <v>293</v>
      </c>
      <c r="M20" s="105">
        <v>1</v>
      </c>
      <c r="N20" s="105">
        <v>1</v>
      </c>
      <c r="O20" s="106">
        <f t="shared" si="24"/>
        <v>1</v>
      </c>
      <c r="P20" s="105">
        <v>175</v>
      </c>
      <c r="Q20" s="105">
        <v>185</v>
      </c>
      <c r="R20" s="54">
        <f t="shared" si="25"/>
        <v>1.0571428571428572</v>
      </c>
      <c r="S20" s="105">
        <v>1</v>
      </c>
      <c r="T20" s="105">
        <v>0</v>
      </c>
      <c r="U20" s="106">
        <f t="shared" ref="U20:U21" si="26">IFERROR(T20/S20,0)</f>
        <v>0</v>
      </c>
      <c r="V20" s="105">
        <v>30</v>
      </c>
      <c r="W20" s="105">
        <v>0</v>
      </c>
      <c r="X20" s="54">
        <f t="shared" ref="X20:X21" si="27">IFERROR(W20/V20,0)</f>
        <v>0</v>
      </c>
      <c r="Y20" s="55">
        <v>0</v>
      </c>
      <c r="Z20" s="55">
        <v>0</v>
      </c>
      <c r="AA20" s="80" t="s">
        <v>293</v>
      </c>
      <c r="AB20" s="55">
        <v>0</v>
      </c>
      <c r="AC20" s="55">
        <v>0</v>
      </c>
      <c r="AD20" s="80" t="s">
        <v>293</v>
      </c>
      <c r="AE20" s="55">
        <v>0</v>
      </c>
      <c r="AF20" s="55">
        <v>0</v>
      </c>
      <c r="AG20" s="80" t="s">
        <v>293</v>
      </c>
      <c r="AH20" s="55">
        <v>0</v>
      </c>
      <c r="AI20" s="55">
        <v>0</v>
      </c>
      <c r="AJ20" s="80" t="s">
        <v>293</v>
      </c>
      <c r="AK20" s="55">
        <v>0</v>
      </c>
      <c r="AL20" s="55">
        <v>0</v>
      </c>
      <c r="AM20" s="80" t="s">
        <v>293</v>
      </c>
      <c r="AN20" s="55">
        <v>0</v>
      </c>
      <c r="AO20" s="55">
        <v>0</v>
      </c>
      <c r="AP20" s="80" t="s">
        <v>293</v>
      </c>
      <c r="AQ20" s="55">
        <v>0</v>
      </c>
      <c r="AR20" s="55">
        <v>0</v>
      </c>
      <c r="AS20" s="80" t="s">
        <v>293</v>
      </c>
      <c r="AT20" s="55">
        <v>0</v>
      </c>
      <c r="AU20" s="55">
        <v>0</v>
      </c>
      <c r="AV20" s="80" t="s">
        <v>293</v>
      </c>
      <c r="AW20" s="55">
        <v>0</v>
      </c>
      <c r="AX20" s="55">
        <v>0</v>
      </c>
      <c r="AY20" s="80" t="s">
        <v>293</v>
      </c>
      <c r="AZ20" s="55">
        <v>0</v>
      </c>
      <c r="BA20" s="55">
        <v>0</v>
      </c>
      <c r="BB20" s="80" t="s">
        <v>293</v>
      </c>
      <c r="BC20" s="105">
        <v>1</v>
      </c>
      <c r="BD20" s="105">
        <v>1</v>
      </c>
      <c r="BE20" s="106">
        <f t="shared" ref="BE20:BE21" si="28">IFERROR(BD20/BC20,0)</f>
        <v>1</v>
      </c>
      <c r="BF20" s="105">
        <v>10</v>
      </c>
      <c r="BG20" s="105">
        <v>10</v>
      </c>
      <c r="BH20" s="54">
        <f t="shared" ref="BH20:BH21" si="29">IFERROR(BG20/BF20,0)</f>
        <v>1</v>
      </c>
      <c r="BI20" s="55">
        <v>0</v>
      </c>
      <c r="BJ20" s="55">
        <v>1</v>
      </c>
      <c r="BK20" s="80" t="s">
        <v>293</v>
      </c>
      <c r="BL20" s="55">
        <v>0</v>
      </c>
      <c r="BM20" s="55">
        <v>23</v>
      </c>
      <c r="BN20" s="80" t="s">
        <v>293</v>
      </c>
      <c r="BO20" s="55">
        <v>0</v>
      </c>
      <c r="BP20" s="55">
        <v>0</v>
      </c>
      <c r="BQ20" s="80" t="s">
        <v>293</v>
      </c>
      <c r="BR20" s="55">
        <v>0</v>
      </c>
      <c r="BS20" s="55">
        <v>0</v>
      </c>
      <c r="BT20" s="80" t="s">
        <v>293</v>
      </c>
      <c r="BU20" s="55">
        <v>0</v>
      </c>
      <c r="BV20" s="55">
        <v>0</v>
      </c>
      <c r="BW20" s="80" t="s">
        <v>293</v>
      </c>
      <c r="BX20" s="55">
        <v>0</v>
      </c>
      <c r="BY20" s="55">
        <v>0</v>
      </c>
      <c r="BZ20" s="80" t="s">
        <v>293</v>
      </c>
      <c r="CA20" s="53">
        <f t="shared" si="6"/>
        <v>1</v>
      </c>
      <c r="CB20" s="53">
        <f t="shared" si="7"/>
        <v>1.0139534883720931</v>
      </c>
    </row>
    <row r="21" spans="2:80" s="52" customFormat="1" ht="48.75" hidden="1" customHeight="1" x14ac:dyDescent="0.25">
      <c r="B21" s="102" t="s">
        <v>10</v>
      </c>
      <c r="C21" s="103" t="s">
        <v>114</v>
      </c>
      <c r="D21" s="108" t="s">
        <v>116</v>
      </c>
      <c r="E21" s="114" t="s">
        <v>300</v>
      </c>
      <c r="F21" s="114" t="s">
        <v>299</v>
      </c>
      <c r="G21" s="105">
        <v>1</v>
      </c>
      <c r="H21" s="105">
        <v>1</v>
      </c>
      <c r="I21" s="106">
        <f t="shared" ref="I21:I66" si="30">IFERROR(H21/G21,0)</f>
        <v>1</v>
      </c>
      <c r="J21" s="105">
        <v>135</v>
      </c>
      <c r="K21" s="105">
        <v>134</v>
      </c>
      <c r="L21" s="54">
        <f t="shared" ref="L21" si="31">IFERROR(K21/J21,0)</f>
        <v>0.99259259259259258</v>
      </c>
      <c r="M21" s="105">
        <v>1</v>
      </c>
      <c r="N21" s="105">
        <v>1</v>
      </c>
      <c r="O21" s="106">
        <f t="shared" si="24"/>
        <v>1</v>
      </c>
      <c r="P21" s="105">
        <v>45</v>
      </c>
      <c r="Q21" s="105">
        <v>45</v>
      </c>
      <c r="R21" s="54">
        <f t="shared" si="25"/>
        <v>1</v>
      </c>
      <c r="S21" s="105">
        <v>1</v>
      </c>
      <c r="T21" s="105">
        <v>1</v>
      </c>
      <c r="U21" s="106">
        <f t="shared" si="26"/>
        <v>1</v>
      </c>
      <c r="V21" s="105">
        <v>12</v>
      </c>
      <c r="W21" s="105">
        <v>12</v>
      </c>
      <c r="X21" s="54">
        <f t="shared" si="27"/>
        <v>1</v>
      </c>
      <c r="Y21" s="55">
        <v>0</v>
      </c>
      <c r="Z21" s="55">
        <v>0</v>
      </c>
      <c r="AA21" s="80" t="s">
        <v>293</v>
      </c>
      <c r="AB21" s="55">
        <v>0</v>
      </c>
      <c r="AC21" s="55">
        <v>0</v>
      </c>
      <c r="AD21" s="80" t="s">
        <v>293</v>
      </c>
      <c r="AE21" s="55">
        <v>0</v>
      </c>
      <c r="AF21" s="55">
        <v>0</v>
      </c>
      <c r="AG21" s="80" t="s">
        <v>293</v>
      </c>
      <c r="AH21" s="55">
        <v>0</v>
      </c>
      <c r="AI21" s="55">
        <v>0</v>
      </c>
      <c r="AJ21" s="80" t="s">
        <v>293</v>
      </c>
      <c r="AK21" s="55">
        <v>0</v>
      </c>
      <c r="AL21" s="55">
        <v>0</v>
      </c>
      <c r="AM21" s="80" t="s">
        <v>293</v>
      </c>
      <c r="AN21" s="55">
        <v>0</v>
      </c>
      <c r="AO21" s="55">
        <v>0</v>
      </c>
      <c r="AP21" s="80" t="s">
        <v>293</v>
      </c>
      <c r="AQ21" s="55">
        <v>0</v>
      </c>
      <c r="AR21" s="55">
        <v>0</v>
      </c>
      <c r="AS21" s="80" t="s">
        <v>293</v>
      </c>
      <c r="AT21" s="55">
        <v>0</v>
      </c>
      <c r="AU21" s="55">
        <v>0</v>
      </c>
      <c r="AV21" s="80" t="s">
        <v>293</v>
      </c>
      <c r="AW21" s="105">
        <v>1</v>
      </c>
      <c r="AX21" s="105">
        <v>1</v>
      </c>
      <c r="AY21" s="106">
        <f t="shared" ref="AY21:AY22" si="32">IFERROR(AX21/AW21,0)</f>
        <v>1</v>
      </c>
      <c r="AZ21" s="105">
        <v>20</v>
      </c>
      <c r="BA21" s="105">
        <v>40</v>
      </c>
      <c r="BB21" s="106">
        <f t="shared" ref="BB21:BB22" si="33">IFERROR(BA21/AZ21,0)</f>
        <v>2</v>
      </c>
      <c r="BC21" s="105">
        <v>1</v>
      </c>
      <c r="BD21" s="105">
        <v>1</v>
      </c>
      <c r="BE21" s="106">
        <f t="shared" si="28"/>
        <v>1</v>
      </c>
      <c r="BF21" s="105">
        <v>20</v>
      </c>
      <c r="BG21" s="105">
        <v>20</v>
      </c>
      <c r="BH21" s="106">
        <f t="shared" si="29"/>
        <v>1</v>
      </c>
      <c r="BI21" s="105">
        <v>1</v>
      </c>
      <c r="BJ21" s="105">
        <v>1</v>
      </c>
      <c r="BK21" s="106">
        <f t="shared" ref="BK21" si="34">IFERROR(BJ21/BI21,0)</f>
        <v>1</v>
      </c>
      <c r="BL21" s="105">
        <v>400</v>
      </c>
      <c r="BM21" s="105">
        <v>270</v>
      </c>
      <c r="BN21" s="106">
        <f t="shared" ref="BN21" si="35">IFERROR(BM21/BL21,0)</f>
        <v>0.67500000000000004</v>
      </c>
      <c r="BO21" s="105">
        <v>1</v>
      </c>
      <c r="BP21" s="105"/>
      <c r="BQ21" s="106">
        <f t="shared" ref="BQ21" si="36">IFERROR(BP21/BO21,0)</f>
        <v>0</v>
      </c>
      <c r="BR21" s="105">
        <v>300</v>
      </c>
      <c r="BS21" s="105"/>
      <c r="BT21" s="106">
        <f t="shared" ref="BT21" si="37">IFERROR(BS21/BR21,0)</f>
        <v>0</v>
      </c>
      <c r="BU21" s="105">
        <v>1</v>
      </c>
      <c r="BV21" s="105"/>
      <c r="BW21" s="106">
        <f t="shared" ref="BW21" si="38">IFERROR(BV21/BU21,0)</f>
        <v>0</v>
      </c>
      <c r="BX21" s="105">
        <v>100</v>
      </c>
      <c r="BY21" s="105"/>
      <c r="BZ21" s="106">
        <f t="shared" ref="BZ21" si="39">IFERROR(BY21/BX21,0)</f>
        <v>0</v>
      </c>
      <c r="CA21" s="53">
        <f t="shared" si="6"/>
        <v>0.75</v>
      </c>
      <c r="CB21" s="53">
        <f t="shared" si="7"/>
        <v>0.50484496124031009</v>
      </c>
    </row>
    <row r="22" spans="2:80" s="52" customFormat="1" ht="59.25" hidden="1" customHeight="1" x14ac:dyDescent="0.25">
      <c r="B22" s="92" t="s">
        <v>10</v>
      </c>
      <c r="C22" s="93" t="s">
        <v>114</v>
      </c>
      <c r="D22" s="108" t="s">
        <v>117</v>
      </c>
      <c r="E22" s="114" t="s">
        <v>301</v>
      </c>
      <c r="F22" s="114" t="s">
        <v>302</v>
      </c>
      <c r="G22" s="55">
        <v>0</v>
      </c>
      <c r="H22" s="55">
        <v>0</v>
      </c>
      <c r="I22" s="80" t="s">
        <v>293</v>
      </c>
      <c r="J22" s="55">
        <v>0</v>
      </c>
      <c r="K22" s="55">
        <v>0</v>
      </c>
      <c r="L22" s="80" t="s">
        <v>293</v>
      </c>
      <c r="M22" s="55">
        <v>0</v>
      </c>
      <c r="N22" s="55">
        <v>0</v>
      </c>
      <c r="O22" s="80" t="s">
        <v>293</v>
      </c>
      <c r="P22" s="55">
        <v>0</v>
      </c>
      <c r="Q22" s="55">
        <v>0</v>
      </c>
      <c r="R22" s="80" t="s">
        <v>293</v>
      </c>
      <c r="S22" s="105">
        <v>2</v>
      </c>
      <c r="T22" s="105">
        <v>2</v>
      </c>
      <c r="U22" s="106">
        <f t="shared" ref="U22:U63" si="40">IFERROR(T22/S22,0)</f>
        <v>1</v>
      </c>
      <c r="V22" s="105">
        <v>21</v>
      </c>
      <c r="W22" s="105">
        <f>17+4</f>
        <v>21</v>
      </c>
      <c r="X22" s="54">
        <f t="shared" ref="X22:X63" si="41">IFERROR(W22/V22,0)</f>
        <v>1</v>
      </c>
      <c r="Y22" s="55">
        <v>0</v>
      </c>
      <c r="Z22" s="55">
        <v>0</v>
      </c>
      <c r="AA22" s="80" t="s">
        <v>293</v>
      </c>
      <c r="AB22" s="55">
        <v>0</v>
      </c>
      <c r="AC22" s="55">
        <v>0</v>
      </c>
      <c r="AD22" s="80" t="s">
        <v>293</v>
      </c>
      <c r="AE22" s="55">
        <v>0</v>
      </c>
      <c r="AF22" s="55">
        <v>0</v>
      </c>
      <c r="AG22" s="80" t="s">
        <v>293</v>
      </c>
      <c r="AH22" s="55">
        <v>0</v>
      </c>
      <c r="AI22" s="55">
        <v>0</v>
      </c>
      <c r="AJ22" s="80" t="s">
        <v>293</v>
      </c>
      <c r="AK22" s="55">
        <v>0</v>
      </c>
      <c r="AL22" s="55">
        <v>0</v>
      </c>
      <c r="AM22" s="80" t="s">
        <v>293</v>
      </c>
      <c r="AN22" s="55">
        <v>0</v>
      </c>
      <c r="AO22" s="55">
        <v>0</v>
      </c>
      <c r="AP22" s="80" t="s">
        <v>293</v>
      </c>
      <c r="AQ22" s="55">
        <v>0</v>
      </c>
      <c r="AR22" s="55">
        <v>0</v>
      </c>
      <c r="AS22" s="80" t="s">
        <v>293</v>
      </c>
      <c r="AT22" s="55">
        <v>0</v>
      </c>
      <c r="AU22" s="55">
        <v>0</v>
      </c>
      <c r="AV22" s="80" t="s">
        <v>293</v>
      </c>
      <c r="AW22" s="105">
        <v>1</v>
      </c>
      <c r="AX22" s="105">
        <v>1</v>
      </c>
      <c r="AY22" s="106">
        <f t="shared" si="32"/>
        <v>1</v>
      </c>
      <c r="AZ22" s="105">
        <v>15</v>
      </c>
      <c r="BA22" s="105">
        <v>6</v>
      </c>
      <c r="BB22" s="54">
        <f t="shared" si="33"/>
        <v>0.4</v>
      </c>
      <c r="BC22" s="55">
        <v>0</v>
      </c>
      <c r="BD22" s="55">
        <v>0</v>
      </c>
      <c r="BE22" s="80" t="s">
        <v>293</v>
      </c>
      <c r="BF22" s="55">
        <v>0</v>
      </c>
      <c r="BG22" s="55">
        <v>0</v>
      </c>
      <c r="BH22" s="80" t="s">
        <v>293</v>
      </c>
      <c r="BI22" s="55">
        <v>0</v>
      </c>
      <c r="BJ22" s="55">
        <v>0</v>
      </c>
      <c r="BK22" s="80" t="s">
        <v>293</v>
      </c>
      <c r="BL22" s="55">
        <v>0</v>
      </c>
      <c r="BM22" s="55">
        <v>0</v>
      </c>
      <c r="BN22" s="80" t="s">
        <v>293</v>
      </c>
      <c r="BO22" s="55">
        <v>0</v>
      </c>
      <c r="BP22" s="55">
        <v>0</v>
      </c>
      <c r="BQ22" s="80" t="s">
        <v>293</v>
      </c>
      <c r="BR22" s="55">
        <v>0</v>
      </c>
      <c r="BS22" s="55">
        <v>0</v>
      </c>
      <c r="BT22" s="80" t="s">
        <v>293</v>
      </c>
      <c r="BU22" s="55">
        <v>0</v>
      </c>
      <c r="BV22" s="55">
        <v>0</v>
      </c>
      <c r="BW22" s="80" t="s">
        <v>293</v>
      </c>
      <c r="BX22" s="55">
        <v>0</v>
      </c>
      <c r="BY22" s="55">
        <v>0</v>
      </c>
      <c r="BZ22" s="80" t="s">
        <v>293</v>
      </c>
      <c r="CA22" s="53">
        <f t="shared" si="6"/>
        <v>1</v>
      </c>
      <c r="CB22" s="53">
        <f t="shared" si="7"/>
        <v>0.75</v>
      </c>
    </row>
    <row r="23" spans="2:80" s="52" customFormat="1" ht="57.75" hidden="1" customHeight="1" x14ac:dyDescent="0.25">
      <c r="B23" s="92" t="s">
        <v>10</v>
      </c>
      <c r="C23" s="93" t="s">
        <v>114</v>
      </c>
      <c r="D23" s="108" t="s">
        <v>118</v>
      </c>
      <c r="E23" s="114" t="s">
        <v>303</v>
      </c>
      <c r="F23" s="114" t="s">
        <v>299</v>
      </c>
      <c r="G23" s="55">
        <v>0</v>
      </c>
      <c r="H23" s="55">
        <v>0</v>
      </c>
      <c r="I23" s="80" t="s">
        <v>293</v>
      </c>
      <c r="J23" s="55">
        <v>0</v>
      </c>
      <c r="K23" s="55">
        <v>0</v>
      </c>
      <c r="L23" s="80" t="s">
        <v>293</v>
      </c>
      <c r="M23" s="55">
        <v>0</v>
      </c>
      <c r="N23" s="55">
        <v>0</v>
      </c>
      <c r="O23" s="80" t="s">
        <v>293</v>
      </c>
      <c r="P23" s="55">
        <v>0</v>
      </c>
      <c r="Q23" s="55">
        <v>0</v>
      </c>
      <c r="R23" s="80" t="s">
        <v>293</v>
      </c>
      <c r="S23" s="55">
        <v>0</v>
      </c>
      <c r="T23" s="55">
        <v>0</v>
      </c>
      <c r="U23" s="80" t="s">
        <v>293</v>
      </c>
      <c r="V23" s="55">
        <v>0</v>
      </c>
      <c r="W23" s="55">
        <v>0</v>
      </c>
      <c r="X23" s="80" t="s">
        <v>293</v>
      </c>
      <c r="Y23" s="55">
        <v>0</v>
      </c>
      <c r="Z23" s="55">
        <v>0</v>
      </c>
      <c r="AA23" s="80" t="s">
        <v>293</v>
      </c>
      <c r="AB23" s="55">
        <v>0</v>
      </c>
      <c r="AC23" s="55">
        <v>0</v>
      </c>
      <c r="AD23" s="80" t="s">
        <v>293</v>
      </c>
      <c r="AE23" s="105">
        <v>2</v>
      </c>
      <c r="AF23" s="105">
        <v>1</v>
      </c>
      <c r="AG23" s="106">
        <f t="shared" ref="AG23" si="42">IFERROR(AF23/AE23,0)</f>
        <v>0.5</v>
      </c>
      <c r="AH23" s="117">
        <f>303*80%</f>
        <v>242.4</v>
      </c>
      <c r="AI23" s="105">
        <v>133</v>
      </c>
      <c r="AJ23" s="54">
        <f t="shared" ref="AJ23" si="43">IFERROR(AI23/AH23,0)</f>
        <v>0.54867986798679869</v>
      </c>
      <c r="AK23" s="55">
        <v>0</v>
      </c>
      <c r="AL23" s="55">
        <v>0</v>
      </c>
      <c r="AM23" s="80" t="s">
        <v>293</v>
      </c>
      <c r="AN23" s="55">
        <v>0</v>
      </c>
      <c r="AO23" s="55">
        <v>0</v>
      </c>
      <c r="AP23" s="80" t="s">
        <v>293</v>
      </c>
      <c r="AQ23" s="55">
        <v>0</v>
      </c>
      <c r="AR23" s="55">
        <v>0</v>
      </c>
      <c r="AS23" s="80" t="s">
        <v>293</v>
      </c>
      <c r="AT23" s="55">
        <v>0</v>
      </c>
      <c r="AU23" s="55">
        <v>0</v>
      </c>
      <c r="AV23" s="80" t="s">
        <v>293</v>
      </c>
      <c r="AW23" s="55">
        <v>0</v>
      </c>
      <c r="AX23" s="55">
        <v>0</v>
      </c>
      <c r="AY23" s="80" t="s">
        <v>293</v>
      </c>
      <c r="AZ23" s="55">
        <v>0</v>
      </c>
      <c r="BA23" s="55">
        <v>0</v>
      </c>
      <c r="BB23" s="80" t="s">
        <v>293</v>
      </c>
      <c r="BC23" s="55">
        <v>0</v>
      </c>
      <c r="BD23" s="55">
        <v>0</v>
      </c>
      <c r="BE23" s="80" t="s">
        <v>293</v>
      </c>
      <c r="BF23" s="55">
        <v>0</v>
      </c>
      <c r="BG23" s="55">
        <v>0</v>
      </c>
      <c r="BH23" s="80" t="s">
        <v>293</v>
      </c>
      <c r="BI23" s="55">
        <v>0</v>
      </c>
      <c r="BJ23" s="55">
        <v>0</v>
      </c>
      <c r="BK23" s="80" t="s">
        <v>293</v>
      </c>
      <c r="BL23" s="55">
        <v>0</v>
      </c>
      <c r="BM23" s="55">
        <v>0</v>
      </c>
      <c r="BN23" s="80" t="s">
        <v>293</v>
      </c>
      <c r="BO23" s="55">
        <v>0</v>
      </c>
      <c r="BP23" s="55">
        <v>0</v>
      </c>
      <c r="BQ23" s="80" t="s">
        <v>293</v>
      </c>
      <c r="BR23" s="55">
        <v>0</v>
      </c>
      <c r="BS23" s="55">
        <v>0</v>
      </c>
      <c r="BT23" s="80" t="s">
        <v>293</v>
      </c>
      <c r="BU23" s="55">
        <v>0</v>
      </c>
      <c r="BV23" s="55">
        <v>0</v>
      </c>
      <c r="BW23" s="80" t="s">
        <v>293</v>
      </c>
      <c r="BX23" s="55">
        <v>0</v>
      </c>
      <c r="BY23" s="55">
        <v>0</v>
      </c>
      <c r="BZ23" s="80" t="s">
        <v>293</v>
      </c>
      <c r="CA23" s="53">
        <f t="shared" si="6"/>
        <v>0.5</v>
      </c>
      <c r="CB23" s="53">
        <f t="shared" si="7"/>
        <v>0.54867986798679869</v>
      </c>
    </row>
    <row r="24" spans="2:80" s="52" customFormat="1" ht="53.25" hidden="1" customHeight="1" x14ac:dyDescent="0.25">
      <c r="B24" s="92" t="s">
        <v>16</v>
      </c>
      <c r="C24" s="93" t="s">
        <v>127</v>
      </c>
      <c r="D24" s="108" t="s">
        <v>128</v>
      </c>
      <c r="E24" s="114" t="s">
        <v>304</v>
      </c>
      <c r="F24" s="114" t="s">
        <v>305</v>
      </c>
      <c r="G24" s="55">
        <v>0</v>
      </c>
      <c r="H24" s="55">
        <v>0</v>
      </c>
      <c r="I24" s="80" t="s">
        <v>293</v>
      </c>
      <c r="J24" s="55">
        <v>0</v>
      </c>
      <c r="K24" s="55">
        <v>0</v>
      </c>
      <c r="L24" s="80" t="s">
        <v>293</v>
      </c>
      <c r="M24" s="55">
        <v>0</v>
      </c>
      <c r="N24" s="55">
        <v>0</v>
      </c>
      <c r="O24" s="80" t="s">
        <v>293</v>
      </c>
      <c r="P24" s="55">
        <v>0</v>
      </c>
      <c r="Q24" s="55">
        <v>0</v>
      </c>
      <c r="R24" s="80" t="s">
        <v>293</v>
      </c>
      <c r="S24" s="55">
        <v>0</v>
      </c>
      <c r="T24" s="55">
        <v>0</v>
      </c>
      <c r="U24" s="80" t="s">
        <v>293</v>
      </c>
      <c r="V24" s="55">
        <v>0</v>
      </c>
      <c r="W24" s="55">
        <v>0</v>
      </c>
      <c r="X24" s="80" t="s">
        <v>293</v>
      </c>
      <c r="Y24" s="105">
        <v>1</v>
      </c>
      <c r="Z24" s="105">
        <v>0</v>
      </c>
      <c r="AA24" s="106">
        <f t="shared" ref="AA24" si="44">IFERROR(Z24/Y24,0)</f>
        <v>0</v>
      </c>
      <c r="AB24" s="105">
        <v>15</v>
      </c>
      <c r="AC24" s="105">
        <v>0</v>
      </c>
      <c r="AD24" s="54">
        <f t="shared" ref="AD24" si="45">IFERROR(AC24/AB24,0)</f>
        <v>0</v>
      </c>
      <c r="AE24" s="55">
        <v>0</v>
      </c>
      <c r="AF24" s="55">
        <v>0</v>
      </c>
      <c r="AG24" s="80" t="s">
        <v>293</v>
      </c>
      <c r="AH24" s="55">
        <v>0</v>
      </c>
      <c r="AI24" s="55">
        <v>0</v>
      </c>
      <c r="AJ24" s="80" t="s">
        <v>293</v>
      </c>
      <c r="AK24" s="55">
        <v>0</v>
      </c>
      <c r="AL24" s="55">
        <v>0</v>
      </c>
      <c r="AM24" s="80" t="s">
        <v>293</v>
      </c>
      <c r="AN24" s="55">
        <v>0</v>
      </c>
      <c r="AO24" s="55">
        <v>0</v>
      </c>
      <c r="AP24" s="80" t="s">
        <v>293</v>
      </c>
      <c r="AQ24" s="55">
        <v>0</v>
      </c>
      <c r="AR24" s="116">
        <v>1</v>
      </c>
      <c r="AS24" s="80" t="s">
        <v>293</v>
      </c>
      <c r="AT24" s="55">
        <v>0</v>
      </c>
      <c r="AU24" s="116">
        <v>47</v>
      </c>
      <c r="AV24" s="80" t="s">
        <v>293</v>
      </c>
      <c r="AW24" s="55">
        <v>0</v>
      </c>
      <c r="AX24" s="55">
        <v>0</v>
      </c>
      <c r="AY24" s="80" t="s">
        <v>293</v>
      </c>
      <c r="AZ24" s="55">
        <v>0</v>
      </c>
      <c r="BA24" s="55">
        <v>0</v>
      </c>
      <c r="BB24" s="80" t="s">
        <v>293</v>
      </c>
      <c r="BC24" s="55">
        <v>0</v>
      </c>
      <c r="BD24" s="55">
        <v>0</v>
      </c>
      <c r="BE24" s="80" t="s">
        <v>293</v>
      </c>
      <c r="BF24" s="55">
        <v>0</v>
      </c>
      <c r="BG24" s="55">
        <v>0</v>
      </c>
      <c r="BH24" s="80" t="s">
        <v>293</v>
      </c>
      <c r="BI24" s="55">
        <v>0</v>
      </c>
      <c r="BJ24" s="55">
        <v>0</v>
      </c>
      <c r="BK24" s="80" t="s">
        <v>293</v>
      </c>
      <c r="BL24" s="55">
        <v>0</v>
      </c>
      <c r="BM24" s="55">
        <v>0</v>
      </c>
      <c r="BN24" s="80" t="s">
        <v>293</v>
      </c>
      <c r="BO24" s="55">
        <v>0</v>
      </c>
      <c r="BP24" s="55">
        <v>0</v>
      </c>
      <c r="BQ24" s="80" t="s">
        <v>293</v>
      </c>
      <c r="BR24" s="55">
        <v>0</v>
      </c>
      <c r="BS24" s="55">
        <v>0</v>
      </c>
      <c r="BT24" s="80" t="s">
        <v>293</v>
      </c>
      <c r="BU24" s="55">
        <v>0</v>
      </c>
      <c r="BV24" s="55">
        <v>0</v>
      </c>
      <c r="BW24" s="80" t="s">
        <v>293</v>
      </c>
      <c r="BX24" s="55">
        <v>0</v>
      </c>
      <c r="BY24" s="55">
        <v>0</v>
      </c>
      <c r="BZ24" s="80" t="s">
        <v>293</v>
      </c>
      <c r="CA24" s="53">
        <f t="shared" si="6"/>
        <v>1</v>
      </c>
      <c r="CB24" s="53">
        <f t="shared" si="7"/>
        <v>3.1333333333333333</v>
      </c>
    </row>
    <row r="25" spans="2:80" s="52" customFormat="1" ht="52.5" hidden="1" customHeight="1" x14ac:dyDescent="0.25">
      <c r="B25" s="104" t="s">
        <v>13</v>
      </c>
      <c r="C25" s="103" t="s">
        <v>129</v>
      </c>
      <c r="D25" s="108" t="s">
        <v>130</v>
      </c>
      <c r="E25" s="114" t="s">
        <v>306</v>
      </c>
      <c r="F25" s="114" t="s">
        <v>292</v>
      </c>
      <c r="G25" s="55">
        <v>0</v>
      </c>
      <c r="H25" s="55">
        <v>0</v>
      </c>
      <c r="I25" s="80" t="s">
        <v>293</v>
      </c>
      <c r="J25" s="55">
        <v>0</v>
      </c>
      <c r="K25" s="55">
        <v>0</v>
      </c>
      <c r="L25" s="80" t="s">
        <v>293</v>
      </c>
      <c r="M25" s="55">
        <v>0</v>
      </c>
      <c r="N25" s="55">
        <v>0</v>
      </c>
      <c r="O25" s="80" t="s">
        <v>293</v>
      </c>
      <c r="P25" s="55">
        <v>0</v>
      </c>
      <c r="Q25" s="55">
        <v>0</v>
      </c>
      <c r="R25" s="80" t="s">
        <v>293</v>
      </c>
      <c r="S25" s="105">
        <v>1</v>
      </c>
      <c r="T25" s="105">
        <v>1</v>
      </c>
      <c r="U25" s="106">
        <f t="shared" ref="U25" si="46">IFERROR(T25/S25,0)</f>
        <v>1</v>
      </c>
      <c r="V25" s="105">
        <v>5</v>
      </c>
      <c r="W25" s="105">
        <v>5</v>
      </c>
      <c r="X25" s="54">
        <f t="shared" ref="X25" si="47">IFERROR(W25/V25,0)</f>
        <v>1</v>
      </c>
      <c r="Y25" s="55">
        <v>0</v>
      </c>
      <c r="Z25" s="55">
        <v>0</v>
      </c>
      <c r="AA25" s="80" t="s">
        <v>293</v>
      </c>
      <c r="AB25" s="55">
        <v>0</v>
      </c>
      <c r="AC25" s="55">
        <v>0</v>
      </c>
      <c r="AD25" s="80" t="s">
        <v>293</v>
      </c>
      <c r="AE25" s="55">
        <v>0</v>
      </c>
      <c r="AF25" s="55">
        <v>0</v>
      </c>
      <c r="AG25" s="80" t="s">
        <v>293</v>
      </c>
      <c r="AH25" s="55">
        <v>0</v>
      </c>
      <c r="AI25" s="55">
        <v>0</v>
      </c>
      <c r="AJ25" s="80" t="s">
        <v>293</v>
      </c>
      <c r="AK25" s="55">
        <v>0</v>
      </c>
      <c r="AL25" s="55">
        <v>0</v>
      </c>
      <c r="AM25" s="80" t="s">
        <v>293</v>
      </c>
      <c r="AN25" s="55">
        <v>0</v>
      </c>
      <c r="AO25" s="55">
        <v>0</v>
      </c>
      <c r="AP25" s="80" t="s">
        <v>293</v>
      </c>
      <c r="AQ25" s="55">
        <v>0</v>
      </c>
      <c r="AR25" s="55">
        <v>0</v>
      </c>
      <c r="AS25" s="80" t="s">
        <v>293</v>
      </c>
      <c r="AT25" s="55">
        <v>0</v>
      </c>
      <c r="AU25" s="55">
        <v>0</v>
      </c>
      <c r="AV25" s="80" t="s">
        <v>293</v>
      </c>
      <c r="AW25" s="55">
        <v>0</v>
      </c>
      <c r="AX25" s="55">
        <v>0</v>
      </c>
      <c r="AY25" s="80" t="s">
        <v>293</v>
      </c>
      <c r="AZ25" s="55">
        <v>0</v>
      </c>
      <c r="BA25" s="55">
        <v>0</v>
      </c>
      <c r="BB25" s="80" t="s">
        <v>293</v>
      </c>
      <c r="BC25" s="55">
        <v>0</v>
      </c>
      <c r="BD25" s="55">
        <v>0</v>
      </c>
      <c r="BE25" s="80" t="s">
        <v>293</v>
      </c>
      <c r="BF25" s="55">
        <v>0</v>
      </c>
      <c r="BG25" s="55">
        <v>0</v>
      </c>
      <c r="BH25" s="80" t="s">
        <v>293</v>
      </c>
      <c r="BI25" s="55">
        <v>0</v>
      </c>
      <c r="BJ25" s="55">
        <v>0</v>
      </c>
      <c r="BK25" s="80" t="s">
        <v>293</v>
      </c>
      <c r="BL25" s="55">
        <v>0</v>
      </c>
      <c r="BM25" s="55">
        <v>0</v>
      </c>
      <c r="BN25" s="80" t="s">
        <v>293</v>
      </c>
      <c r="BO25" s="55">
        <v>0</v>
      </c>
      <c r="BP25" s="55">
        <v>0</v>
      </c>
      <c r="BQ25" s="80" t="s">
        <v>293</v>
      </c>
      <c r="BR25" s="55">
        <v>0</v>
      </c>
      <c r="BS25" s="55">
        <v>0</v>
      </c>
      <c r="BT25" s="80" t="s">
        <v>293</v>
      </c>
      <c r="BU25" s="55">
        <v>0</v>
      </c>
      <c r="BV25" s="55">
        <v>0</v>
      </c>
      <c r="BW25" s="80" t="s">
        <v>293</v>
      </c>
      <c r="BX25" s="55">
        <v>0</v>
      </c>
      <c r="BY25" s="55">
        <v>0</v>
      </c>
      <c r="BZ25" s="80" t="s">
        <v>293</v>
      </c>
      <c r="CA25" s="53">
        <f t="shared" si="6"/>
        <v>1</v>
      </c>
      <c r="CB25" s="53">
        <f t="shared" si="7"/>
        <v>1</v>
      </c>
    </row>
    <row r="26" spans="2:80" s="52" customFormat="1" ht="50.25" hidden="1" customHeight="1" x14ac:dyDescent="0.25">
      <c r="B26" s="104" t="s">
        <v>13</v>
      </c>
      <c r="C26" s="103" t="s">
        <v>129</v>
      </c>
      <c r="D26" s="108" t="s">
        <v>131</v>
      </c>
      <c r="E26" s="114" t="s">
        <v>307</v>
      </c>
      <c r="F26" s="114" t="s">
        <v>292</v>
      </c>
      <c r="G26" s="55">
        <v>0</v>
      </c>
      <c r="H26" s="55">
        <v>0</v>
      </c>
      <c r="I26" s="80" t="s">
        <v>293</v>
      </c>
      <c r="J26" s="55">
        <v>0</v>
      </c>
      <c r="K26" s="55">
        <v>0</v>
      </c>
      <c r="L26" s="80" t="s">
        <v>293</v>
      </c>
      <c r="M26" s="55">
        <v>0</v>
      </c>
      <c r="N26" s="55">
        <v>0</v>
      </c>
      <c r="O26" s="80" t="s">
        <v>293</v>
      </c>
      <c r="P26" s="55">
        <v>0</v>
      </c>
      <c r="Q26" s="55">
        <v>0</v>
      </c>
      <c r="R26" s="80" t="s">
        <v>293</v>
      </c>
      <c r="S26" s="55">
        <v>0</v>
      </c>
      <c r="T26" s="55">
        <v>0</v>
      </c>
      <c r="U26" s="80" t="s">
        <v>293</v>
      </c>
      <c r="V26" s="55">
        <v>0</v>
      </c>
      <c r="W26" s="55">
        <v>0</v>
      </c>
      <c r="X26" s="80" t="s">
        <v>293</v>
      </c>
      <c r="Y26" s="105">
        <v>1</v>
      </c>
      <c r="Z26" s="105">
        <v>1</v>
      </c>
      <c r="AA26" s="106">
        <f t="shared" ref="AA26:AA69" si="48">IFERROR(Z26/Y26,0)</f>
        <v>1</v>
      </c>
      <c r="AB26" s="105">
        <v>15</v>
      </c>
      <c r="AC26" s="105">
        <v>10</v>
      </c>
      <c r="AD26" s="54">
        <f t="shared" ref="AD26:AD69" si="49">IFERROR(AC26/AB26,0)</f>
        <v>0.66666666666666663</v>
      </c>
      <c r="AE26" s="55">
        <v>0</v>
      </c>
      <c r="AF26" s="55">
        <v>0</v>
      </c>
      <c r="AG26" s="80" t="s">
        <v>293</v>
      </c>
      <c r="AH26" s="55">
        <v>0</v>
      </c>
      <c r="AI26" s="55">
        <v>0</v>
      </c>
      <c r="AJ26" s="80" t="s">
        <v>293</v>
      </c>
      <c r="AK26" s="55">
        <v>0</v>
      </c>
      <c r="AL26" s="55">
        <v>0</v>
      </c>
      <c r="AM26" s="80" t="s">
        <v>293</v>
      </c>
      <c r="AN26" s="55">
        <v>0</v>
      </c>
      <c r="AO26" s="55">
        <v>0</v>
      </c>
      <c r="AP26" s="80" t="s">
        <v>293</v>
      </c>
      <c r="AQ26" s="105">
        <v>1</v>
      </c>
      <c r="AR26" s="105">
        <v>1</v>
      </c>
      <c r="AS26" s="106">
        <f t="shared" ref="AS26" si="50">IFERROR(AR26/AQ26,0)</f>
        <v>1</v>
      </c>
      <c r="AT26" s="105">
        <v>30</v>
      </c>
      <c r="AU26" s="105">
        <v>150</v>
      </c>
      <c r="AV26" s="54">
        <f t="shared" ref="AV26" si="51">IFERROR(AU26/AT26,0)</f>
        <v>5</v>
      </c>
      <c r="AW26" s="55">
        <v>0</v>
      </c>
      <c r="AX26" s="55">
        <v>0</v>
      </c>
      <c r="AY26" s="80" t="s">
        <v>293</v>
      </c>
      <c r="AZ26" s="55">
        <v>0</v>
      </c>
      <c r="BA26" s="55">
        <v>0</v>
      </c>
      <c r="BB26" s="80" t="s">
        <v>293</v>
      </c>
      <c r="BC26" s="55">
        <v>0</v>
      </c>
      <c r="BD26" s="55">
        <v>0</v>
      </c>
      <c r="BE26" s="80" t="s">
        <v>293</v>
      </c>
      <c r="BF26" s="55">
        <v>0</v>
      </c>
      <c r="BG26" s="55">
        <v>0</v>
      </c>
      <c r="BH26" s="80" t="s">
        <v>293</v>
      </c>
      <c r="BI26" s="55">
        <v>0</v>
      </c>
      <c r="BJ26" s="55">
        <v>0</v>
      </c>
      <c r="BK26" s="80" t="s">
        <v>293</v>
      </c>
      <c r="BL26" s="55">
        <v>0</v>
      </c>
      <c r="BM26" s="55">
        <v>0</v>
      </c>
      <c r="BN26" s="80" t="s">
        <v>293</v>
      </c>
      <c r="BO26" s="55">
        <v>0</v>
      </c>
      <c r="BP26" s="55">
        <v>0</v>
      </c>
      <c r="BQ26" s="80" t="s">
        <v>293</v>
      </c>
      <c r="BR26" s="55">
        <v>0</v>
      </c>
      <c r="BS26" s="55">
        <v>0</v>
      </c>
      <c r="BT26" s="80" t="s">
        <v>293</v>
      </c>
      <c r="BU26" s="55">
        <v>0</v>
      </c>
      <c r="BV26" s="55">
        <v>0</v>
      </c>
      <c r="BW26" s="80" t="s">
        <v>293</v>
      </c>
      <c r="BX26" s="55">
        <v>0</v>
      </c>
      <c r="BY26" s="55">
        <v>0</v>
      </c>
      <c r="BZ26" s="80" t="s">
        <v>293</v>
      </c>
      <c r="CA26" s="53">
        <f t="shared" si="6"/>
        <v>1</v>
      </c>
      <c r="CB26" s="53">
        <f t="shared" si="7"/>
        <v>3.5555555555555554</v>
      </c>
    </row>
    <row r="27" spans="2:80" s="52" customFormat="1" ht="52.5" hidden="1" customHeight="1" x14ac:dyDescent="0.25">
      <c r="B27" s="104" t="s">
        <v>13</v>
      </c>
      <c r="C27" s="103" t="s">
        <v>132</v>
      </c>
      <c r="D27" s="108" t="s">
        <v>133</v>
      </c>
      <c r="E27" s="114" t="s">
        <v>308</v>
      </c>
      <c r="F27" s="114" t="s">
        <v>292</v>
      </c>
      <c r="G27" s="55">
        <v>0</v>
      </c>
      <c r="H27" s="55">
        <v>0</v>
      </c>
      <c r="I27" s="80" t="s">
        <v>293</v>
      </c>
      <c r="J27" s="55">
        <v>0</v>
      </c>
      <c r="K27" s="55">
        <v>0</v>
      </c>
      <c r="L27" s="80" t="s">
        <v>293</v>
      </c>
      <c r="M27" s="55">
        <v>0</v>
      </c>
      <c r="N27" s="55">
        <v>0</v>
      </c>
      <c r="O27" s="80" t="s">
        <v>293</v>
      </c>
      <c r="P27" s="55">
        <v>0</v>
      </c>
      <c r="Q27" s="55">
        <v>0</v>
      </c>
      <c r="R27" s="80" t="s">
        <v>293</v>
      </c>
      <c r="S27" s="55">
        <v>0</v>
      </c>
      <c r="T27" s="55">
        <v>0</v>
      </c>
      <c r="U27" s="80" t="s">
        <v>293</v>
      </c>
      <c r="V27" s="55">
        <v>0</v>
      </c>
      <c r="W27" s="55">
        <v>0</v>
      </c>
      <c r="X27" s="80" t="s">
        <v>293</v>
      </c>
      <c r="Y27" s="55">
        <v>0</v>
      </c>
      <c r="Z27" s="55">
        <v>0</v>
      </c>
      <c r="AA27" s="80" t="s">
        <v>293</v>
      </c>
      <c r="AB27" s="55">
        <v>0</v>
      </c>
      <c r="AC27" s="55">
        <v>0</v>
      </c>
      <c r="AD27" s="80" t="s">
        <v>293</v>
      </c>
      <c r="AE27" s="105">
        <v>2</v>
      </c>
      <c r="AF27" s="105">
        <v>2</v>
      </c>
      <c r="AG27" s="106">
        <f t="shared" ref="AG27" si="52">IFERROR(AF27/AE27,0)</f>
        <v>1</v>
      </c>
      <c r="AH27" s="105">
        <v>60</v>
      </c>
      <c r="AI27" s="105">
        <v>52</v>
      </c>
      <c r="AJ27" s="54">
        <f t="shared" ref="AJ27" si="53">IFERROR(AI27/AH27,0)</f>
        <v>0.8666666666666667</v>
      </c>
      <c r="AK27" s="55">
        <v>0</v>
      </c>
      <c r="AL27" s="55">
        <v>0</v>
      </c>
      <c r="AM27" s="80" t="s">
        <v>293</v>
      </c>
      <c r="AN27" s="55">
        <v>0</v>
      </c>
      <c r="AO27" s="55">
        <v>0</v>
      </c>
      <c r="AP27" s="80" t="s">
        <v>293</v>
      </c>
      <c r="AQ27" s="55">
        <v>0</v>
      </c>
      <c r="AR27" s="55">
        <v>0</v>
      </c>
      <c r="AS27" s="80" t="s">
        <v>293</v>
      </c>
      <c r="AT27" s="55">
        <v>0</v>
      </c>
      <c r="AU27" s="55">
        <v>0</v>
      </c>
      <c r="AV27" s="80" t="s">
        <v>293</v>
      </c>
      <c r="AW27" s="55">
        <v>0</v>
      </c>
      <c r="AX27" s="55">
        <v>0</v>
      </c>
      <c r="AY27" s="80" t="s">
        <v>293</v>
      </c>
      <c r="AZ27" s="55">
        <v>0</v>
      </c>
      <c r="BA27" s="55">
        <v>0</v>
      </c>
      <c r="BB27" s="80" t="s">
        <v>293</v>
      </c>
      <c r="BC27" s="55">
        <v>0</v>
      </c>
      <c r="BD27" s="55">
        <v>0</v>
      </c>
      <c r="BE27" s="80" t="s">
        <v>293</v>
      </c>
      <c r="BF27" s="55">
        <v>0</v>
      </c>
      <c r="BG27" s="55">
        <v>0</v>
      </c>
      <c r="BH27" s="80" t="s">
        <v>293</v>
      </c>
      <c r="BI27" s="55">
        <v>0</v>
      </c>
      <c r="BJ27" s="55">
        <v>0</v>
      </c>
      <c r="BK27" s="80" t="s">
        <v>293</v>
      </c>
      <c r="BL27" s="55">
        <v>0</v>
      </c>
      <c r="BM27" s="55">
        <v>0</v>
      </c>
      <c r="BN27" s="80" t="s">
        <v>293</v>
      </c>
      <c r="BO27" s="55">
        <v>0</v>
      </c>
      <c r="BP27" s="55">
        <v>0</v>
      </c>
      <c r="BQ27" s="80" t="s">
        <v>293</v>
      </c>
      <c r="BR27" s="55">
        <v>0</v>
      </c>
      <c r="BS27" s="55">
        <v>0</v>
      </c>
      <c r="BT27" s="80" t="s">
        <v>293</v>
      </c>
      <c r="BU27" s="55">
        <v>0</v>
      </c>
      <c r="BV27" s="55">
        <v>0</v>
      </c>
      <c r="BW27" s="80" t="s">
        <v>293</v>
      </c>
      <c r="BX27" s="55">
        <v>0</v>
      </c>
      <c r="BY27" s="55">
        <v>0</v>
      </c>
      <c r="BZ27" s="80" t="s">
        <v>293</v>
      </c>
      <c r="CA27" s="53">
        <f t="shared" si="6"/>
        <v>1</v>
      </c>
      <c r="CB27" s="53">
        <f t="shared" si="7"/>
        <v>0.8666666666666667</v>
      </c>
    </row>
    <row r="28" spans="2:80" s="52" customFormat="1" ht="42" hidden="1" customHeight="1" x14ac:dyDescent="0.25">
      <c r="B28" s="104" t="s">
        <v>13</v>
      </c>
      <c r="C28" s="103" t="s">
        <v>134</v>
      </c>
      <c r="D28" s="108" t="s">
        <v>135</v>
      </c>
      <c r="E28" s="114" t="s">
        <v>309</v>
      </c>
      <c r="F28" s="114" t="s">
        <v>292</v>
      </c>
      <c r="G28" s="55">
        <v>0</v>
      </c>
      <c r="H28" s="55">
        <v>0</v>
      </c>
      <c r="I28" s="80" t="s">
        <v>293</v>
      </c>
      <c r="J28" s="55">
        <v>0</v>
      </c>
      <c r="K28" s="55">
        <v>0</v>
      </c>
      <c r="L28" s="80" t="s">
        <v>293</v>
      </c>
      <c r="M28" s="55">
        <v>0</v>
      </c>
      <c r="N28" s="55">
        <v>0</v>
      </c>
      <c r="O28" s="80" t="s">
        <v>293</v>
      </c>
      <c r="P28" s="55">
        <v>0</v>
      </c>
      <c r="Q28" s="55">
        <v>0</v>
      </c>
      <c r="R28" s="80" t="s">
        <v>293</v>
      </c>
      <c r="S28" s="55">
        <v>0</v>
      </c>
      <c r="T28" s="55">
        <v>0</v>
      </c>
      <c r="U28" s="80" t="s">
        <v>293</v>
      </c>
      <c r="V28" s="55">
        <v>0</v>
      </c>
      <c r="W28" s="55">
        <v>0</v>
      </c>
      <c r="X28" s="80" t="s">
        <v>293</v>
      </c>
      <c r="Y28" s="105">
        <v>1</v>
      </c>
      <c r="Z28" s="105">
        <v>1</v>
      </c>
      <c r="AA28" s="106">
        <f t="shared" ref="AA28" si="54">IFERROR(Z28/Y28,0)</f>
        <v>1</v>
      </c>
      <c r="AB28" s="105">
        <v>15</v>
      </c>
      <c r="AC28" s="105">
        <v>10</v>
      </c>
      <c r="AD28" s="54">
        <f t="shared" ref="AD28" si="55">IFERROR(AC28/AB28,0)</f>
        <v>0.66666666666666663</v>
      </c>
      <c r="AE28" s="55">
        <v>0</v>
      </c>
      <c r="AF28" s="55">
        <v>0</v>
      </c>
      <c r="AG28" s="80" t="s">
        <v>293</v>
      </c>
      <c r="AH28" s="55">
        <v>0</v>
      </c>
      <c r="AI28" s="55">
        <v>0</v>
      </c>
      <c r="AJ28" s="80" t="s">
        <v>293</v>
      </c>
      <c r="AK28" s="55">
        <v>0</v>
      </c>
      <c r="AL28" s="55">
        <v>0</v>
      </c>
      <c r="AM28" s="80" t="s">
        <v>293</v>
      </c>
      <c r="AN28" s="55">
        <v>0</v>
      </c>
      <c r="AO28" s="55">
        <v>0</v>
      </c>
      <c r="AP28" s="80" t="s">
        <v>293</v>
      </c>
      <c r="AQ28" s="55">
        <v>0</v>
      </c>
      <c r="AR28" s="55">
        <v>0</v>
      </c>
      <c r="AS28" s="80" t="s">
        <v>293</v>
      </c>
      <c r="AT28" s="55">
        <v>0</v>
      </c>
      <c r="AU28" s="55">
        <v>0</v>
      </c>
      <c r="AV28" s="80" t="s">
        <v>293</v>
      </c>
      <c r="AW28" s="55">
        <v>0</v>
      </c>
      <c r="AX28" s="55">
        <v>0</v>
      </c>
      <c r="AY28" s="80" t="s">
        <v>293</v>
      </c>
      <c r="AZ28" s="55">
        <v>0</v>
      </c>
      <c r="BA28" s="55">
        <v>0</v>
      </c>
      <c r="BB28" s="80" t="s">
        <v>293</v>
      </c>
      <c r="BC28" s="55">
        <v>0</v>
      </c>
      <c r="BD28" s="55">
        <v>0</v>
      </c>
      <c r="BE28" s="80" t="s">
        <v>293</v>
      </c>
      <c r="BF28" s="55">
        <v>0</v>
      </c>
      <c r="BG28" s="55">
        <v>0</v>
      </c>
      <c r="BH28" s="80" t="s">
        <v>293</v>
      </c>
      <c r="BI28" s="55">
        <v>0</v>
      </c>
      <c r="BJ28" s="55">
        <v>0</v>
      </c>
      <c r="BK28" s="80" t="s">
        <v>293</v>
      </c>
      <c r="BL28" s="55">
        <v>0</v>
      </c>
      <c r="BM28" s="55">
        <v>0</v>
      </c>
      <c r="BN28" s="80" t="s">
        <v>293</v>
      </c>
      <c r="BO28" s="55">
        <v>0</v>
      </c>
      <c r="BP28" s="55">
        <v>0</v>
      </c>
      <c r="BQ28" s="80" t="s">
        <v>293</v>
      </c>
      <c r="BR28" s="55">
        <v>0</v>
      </c>
      <c r="BS28" s="55">
        <v>0</v>
      </c>
      <c r="BT28" s="80" t="s">
        <v>293</v>
      </c>
      <c r="BU28" s="55">
        <v>0</v>
      </c>
      <c r="BV28" s="55">
        <v>0</v>
      </c>
      <c r="BW28" s="80" t="s">
        <v>293</v>
      </c>
      <c r="BX28" s="55">
        <v>0</v>
      </c>
      <c r="BY28" s="55">
        <v>0</v>
      </c>
      <c r="BZ28" s="80" t="s">
        <v>293</v>
      </c>
      <c r="CA28" s="53">
        <f t="shared" si="6"/>
        <v>1</v>
      </c>
      <c r="CB28" s="53">
        <f t="shared" si="7"/>
        <v>0.66666666666666663</v>
      </c>
    </row>
    <row r="29" spans="2:80" s="52" customFormat="1" ht="42" hidden="1" customHeight="1" x14ac:dyDescent="0.25">
      <c r="B29" s="99" t="s">
        <v>13</v>
      </c>
      <c r="C29" s="93" t="s">
        <v>134</v>
      </c>
      <c r="D29" s="108" t="s">
        <v>136</v>
      </c>
      <c r="E29" s="114" t="s">
        <v>309</v>
      </c>
      <c r="F29" s="114" t="s">
        <v>310</v>
      </c>
      <c r="G29" s="55">
        <v>0</v>
      </c>
      <c r="H29" s="55">
        <v>0</v>
      </c>
      <c r="I29" s="80" t="s">
        <v>293</v>
      </c>
      <c r="J29" s="55">
        <v>0</v>
      </c>
      <c r="K29" s="55">
        <v>0</v>
      </c>
      <c r="L29" s="80" t="s">
        <v>293</v>
      </c>
      <c r="M29" s="55">
        <v>0</v>
      </c>
      <c r="N29" s="55">
        <v>0</v>
      </c>
      <c r="O29" s="80" t="s">
        <v>293</v>
      </c>
      <c r="P29" s="55">
        <v>0</v>
      </c>
      <c r="Q29" s="55">
        <v>0</v>
      </c>
      <c r="R29" s="80" t="s">
        <v>293</v>
      </c>
      <c r="S29" s="55">
        <v>0</v>
      </c>
      <c r="T29" s="55">
        <v>0</v>
      </c>
      <c r="U29" s="80" t="s">
        <v>293</v>
      </c>
      <c r="V29" s="55">
        <v>0</v>
      </c>
      <c r="W29" s="55">
        <v>0</v>
      </c>
      <c r="X29" s="80" t="s">
        <v>293</v>
      </c>
      <c r="Y29" s="55">
        <v>0</v>
      </c>
      <c r="Z29" s="55">
        <v>0</v>
      </c>
      <c r="AA29" s="80" t="s">
        <v>293</v>
      </c>
      <c r="AB29" s="55">
        <v>0</v>
      </c>
      <c r="AC29" s="55">
        <v>0</v>
      </c>
      <c r="AD29" s="80" t="s">
        <v>293</v>
      </c>
      <c r="AE29" s="105">
        <v>1</v>
      </c>
      <c r="AF29" s="105">
        <v>1</v>
      </c>
      <c r="AG29" s="106">
        <f t="shared" ref="AG29" si="56">IFERROR(AF29/AE29,0)</f>
        <v>1</v>
      </c>
      <c r="AH29" s="105">
        <v>80</v>
      </c>
      <c r="AI29" s="105">
        <v>107</v>
      </c>
      <c r="AJ29" s="54">
        <f t="shared" ref="AJ29" si="57">IFERROR(AI29/AH29,0)</f>
        <v>1.3374999999999999</v>
      </c>
      <c r="AK29" s="55"/>
      <c r="AL29" s="55"/>
      <c r="AM29" s="54">
        <f t="shared" ref="AM29:AM67" si="58">IFERROR(AL29/AK29,0)</f>
        <v>0</v>
      </c>
      <c r="AN29" s="55"/>
      <c r="AO29" s="55"/>
      <c r="AP29" s="54">
        <f t="shared" ref="AP29:AP67" si="59">IFERROR(AO29/AN29,0)</f>
        <v>0</v>
      </c>
      <c r="AQ29" s="55">
        <v>0</v>
      </c>
      <c r="AR29" s="55">
        <v>0</v>
      </c>
      <c r="AS29" s="80" t="s">
        <v>293</v>
      </c>
      <c r="AT29" s="55">
        <v>0</v>
      </c>
      <c r="AU29" s="55">
        <v>0</v>
      </c>
      <c r="AV29" s="80" t="s">
        <v>293</v>
      </c>
      <c r="AW29" s="105">
        <v>1</v>
      </c>
      <c r="AX29" s="105">
        <v>1</v>
      </c>
      <c r="AY29" s="106">
        <f t="shared" ref="AY29" si="60">IFERROR(AX29/AW29,0)</f>
        <v>1</v>
      </c>
      <c r="AZ29" s="105">
        <v>80</v>
      </c>
      <c r="BA29" s="105">
        <v>142</v>
      </c>
      <c r="BB29" s="54">
        <f t="shared" ref="BB29" si="61">IFERROR(BA29/AZ29,0)</f>
        <v>1.7749999999999999</v>
      </c>
      <c r="BC29" s="55">
        <v>0</v>
      </c>
      <c r="BD29" s="55">
        <v>0</v>
      </c>
      <c r="BE29" s="54">
        <f t="shared" ref="BE29:BE82" si="62">IFERROR(BD29/BC29,0)</f>
        <v>0</v>
      </c>
      <c r="BF29" s="55">
        <v>0</v>
      </c>
      <c r="BG29" s="55">
        <v>0</v>
      </c>
      <c r="BH29" s="54">
        <f t="shared" ref="BH29:BH82" si="63">IFERROR(BG29/BF29,0)</f>
        <v>0</v>
      </c>
      <c r="BI29" s="55"/>
      <c r="BJ29" s="55"/>
      <c r="BK29" s="54">
        <f t="shared" ref="BK29:BK69" si="64">IFERROR(BJ29/BI29,0)</f>
        <v>0</v>
      </c>
      <c r="BL29" s="55"/>
      <c r="BM29" s="55">
        <v>0</v>
      </c>
      <c r="BN29" s="54">
        <f t="shared" ref="BN29:BN69" si="65">IFERROR(BM29/BL29,0)</f>
        <v>0</v>
      </c>
      <c r="BO29" s="55">
        <v>0</v>
      </c>
      <c r="BP29" s="55">
        <v>0</v>
      </c>
      <c r="BQ29" s="54">
        <f t="shared" ref="BQ29:BQ69" si="66">IFERROR(BP29/BO29,0)</f>
        <v>0</v>
      </c>
      <c r="BR29" s="55">
        <v>0</v>
      </c>
      <c r="BS29" s="55">
        <v>0</v>
      </c>
      <c r="BT29" s="54">
        <f t="shared" ref="BT29:BT69" si="67">IFERROR(BS29/BR29,0)</f>
        <v>0</v>
      </c>
      <c r="BU29" s="55"/>
      <c r="BV29" s="55"/>
      <c r="BW29" s="54">
        <f t="shared" ref="BW29:BW69" si="68">IFERROR(BV29/BU29,0)</f>
        <v>0</v>
      </c>
      <c r="BX29" s="55"/>
      <c r="BY29" s="55"/>
      <c r="BZ29" s="54">
        <f t="shared" ref="BZ29:BZ69" si="69">IFERROR(BY29/BX29,0)</f>
        <v>0</v>
      </c>
      <c r="CA29" s="53">
        <f t="shared" si="6"/>
        <v>1</v>
      </c>
      <c r="CB29" s="53">
        <f t="shared" si="7"/>
        <v>1.5562499999999999</v>
      </c>
    </row>
    <row r="30" spans="2:80" s="52" customFormat="1" ht="42" hidden="1" customHeight="1" x14ac:dyDescent="0.25">
      <c r="B30" s="99" t="s">
        <v>13</v>
      </c>
      <c r="C30" s="93" t="s">
        <v>134</v>
      </c>
      <c r="D30" s="108" t="s">
        <v>137</v>
      </c>
      <c r="E30" s="114" t="s">
        <v>309</v>
      </c>
      <c r="F30" s="114" t="s">
        <v>294</v>
      </c>
      <c r="G30" s="55">
        <v>0</v>
      </c>
      <c r="H30" s="55">
        <v>0</v>
      </c>
      <c r="I30" s="80" t="s">
        <v>293</v>
      </c>
      <c r="J30" s="55">
        <v>0</v>
      </c>
      <c r="K30" s="55">
        <v>0</v>
      </c>
      <c r="L30" s="80" t="s">
        <v>293</v>
      </c>
      <c r="M30" s="55">
        <v>0</v>
      </c>
      <c r="N30" s="55">
        <v>0</v>
      </c>
      <c r="O30" s="80" t="s">
        <v>293</v>
      </c>
      <c r="P30" s="55">
        <v>0</v>
      </c>
      <c r="Q30" s="55">
        <v>0</v>
      </c>
      <c r="R30" s="80" t="s">
        <v>293</v>
      </c>
      <c r="S30" s="105">
        <v>1</v>
      </c>
      <c r="T30" s="105">
        <v>1</v>
      </c>
      <c r="U30" s="106">
        <f t="shared" si="40"/>
        <v>1</v>
      </c>
      <c r="V30" s="105">
        <v>15</v>
      </c>
      <c r="W30" s="105">
        <v>11</v>
      </c>
      <c r="X30" s="54">
        <f t="shared" si="41"/>
        <v>0.73333333333333328</v>
      </c>
      <c r="Y30" s="55">
        <v>0</v>
      </c>
      <c r="Z30" s="55">
        <v>0</v>
      </c>
      <c r="AA30" s="80" t="s">
        <v>293</v>
      </c>
      <c r="AB30" s="55">
        <v>0</v>
      </c>
      <c r="AC30" s="55">
        <v>0</v>
      </c>
      <c r="AD30" s="80" t="s">
        <v>293</v>
      </c>
      <c r="AE30" s="55">
        <v>0</v>
      </c>
      <c r="AF30" s="55">
        <v>0</v>
      </c>
      <c r="AG30" s="80" t="s">
        <v>293</v>
      </c>
      <c r="AH30" s="55">
        <v>0</v>
      </c>
      <c r="AI30" s="55">
        <v>0</v>
      </c>
      <c r="AJ30" s="80" t="s">
        <v>293</v>
      </c>
      <c r="AK30" s="105">
        <v>1</v>
      </c>
      <c r="AL30" s="105">
        <v>1</v>
      </c>
      <c r="AM30" s="106">
        <f t="shared" si="58"/>
        <v>1</v>
      </c>
      <c r="AN30" s="105">
        <v>60</v>
      </c>
      <c r="AO30" s="105">
        <v>25</v>
      </c>
      <c r="AP30" s="54">
        <f t="shared" si="59"/>
        <v>0.41666666666666669</v>
      </c>
      <c r="AQ30" s="55">
        <v>0</v>
      </c>
      <c r="AR30" s="55">
        <v>0</v>
      </c>
      <c r="AS30" s="80" t="s">
        <v>293</v>
      </c>
      <c r="AT30" s="55">
        <v>0</v>
      </c>
      <c r="AU30" s="55">
        <v>0</v>
      </c>
      <c r="AV30" s="80" t="s">
        <v>293</v>
      </c>
      <c r="AW30" s="55">
        <v>0</v>
      </c>
      <c r="AX30" s="55">
        <v>0</v>
      </c>
      <c r="AY30" s="80" t="s">
        <v>293</v>
      </c>
      <c r="AZ30" s="55">
        <v>0</v>
      </c>
      <c r="BA30" s="55">
        <v>0</v>
      </c>
      <c r="BB30" s="80" t="s">
        <v>293</v>
      </c>
      <c r="BC30" s="55">
        <v>0</v>
      </c>
      <c r="BD30" s="55">
        <v>0</v>
      </c>
      <c r="BE30" s="80" t="s">
        <v>293</v>
      </c>
      <c r="BF30" s="55">
        <v>0</v>
      </c>
      <c r="BG30" s="55">
        <v>0</v>
      </c>
      <c r="BH30" s="80" t="s">
        <v>293</v>
      </c>
      <c r="BI30" s="55">
        <v>0</v>
      </c>
      <c r="BJ30" s="55">
        <v>0</v>
      </c>
      <c r="BK30" s="80" t="s">
        <v>293</v>
      </c>
      <c r="BL30" s="55">
        <v>0</v>
      </c>
      <c r="BM30" s="55">
        <v>0</v>
      </c>
      <c r="BN30" s="80" t="s">
        <v>293</v>
      </c>
      <c r="BO30" s="55">
        <v>0</v>
      </c>
      <c r="BP30" s="55">
        <v>0</v>
      </c>
      <c r="BQ30" s="80" t="s">
        <v>293</v>
      </c>
      <c r="BR30" s="55">
        <v>0</v>
      </c>
      <c r="BS30" s="55">
        <v>0</v>
      </c>
      <c r="BT30" s="80" t="s">
        <v>293</v>
      </c>
      <c r="BU30" s="55">
        <v>0</v>
      </c>
      <c r="BV30" s="55">
        <v>0</v>
      </c>
      <c r="BW30" s="80" t="s">
        <v>293</v>
      </c>
      <c r="BX30" s="55">
        <v>0</v>
      </c>
      <c r="BY30" s="55">
        <v>0</v>
      </c>
      <c r="BZ30" s="80" t="s">
        <v>293</v>
      </c>
      <c r="CA30" s="53">
        <f t="shared" si="6"/>
        <v>1</v>
      </c>
      <c r="CB30" s="53">
        <f t="shared" si="7"/>
        <v>0.48</v>
      </c>
    </row>
    <row r="31" spans="2:80" s="52" customFormat="1" ht="42" hidden="1" customHeight="1" x14ac:dyDescent="0.25">
      <c r="B31" s="99" t="s">
        <v>13</v>
      </c>
      <c r="C31" s="93" t="s">
        <v>134</v>
      </c>
      <c r="D31" s="108" t="s">
        <v>138</v>
      </c>
      <c r="E31" s="114" t="s">
        <v>311</v>
      </c>
      <c r="F31" s="114" t="s">
        <v>312</v>
      </c>
      <c r="G31" s="55">
        <v>0</v>
      </c>
      <c r="H31" s="55">
        <v>0</v>
      </c>
      <c r="I31" s="80" t="s">
        <v>293</v>
      </c>
      <c r="J31" s="55">
        <v>0</v>
      </c>
      <c r="K31" s="55">
        <v>0</v>
      </c>
      <c r="L31" s="80" t="s">
        <v>293</v>
      </c>
      <c r="M31" s="55">
        <v>0</v>
      </c>
      <c r="N31" s="55">
        <v>0</v>
      </c>
      <c r="O31" s="80" t="s">
        <v>293</v>
      </c>
      <c r="P31" s="55">
        <v>0</v>
      </c>
      <c r="Q31" s="55">
        <v>0</v>
      </c>
      <c r="R31" s="80" t="s">
        <v>293</v>
      </c>
      <c r="S31" s="55">
        <v>0</v>
      </c>
      <c r="T31" s="55">
        <v>0</v>
      </c>
      <c r="U31" s="80" t="s">
        <v>293</v>
      </c>
      <c r="V31" s="55">
        <v>0</v>
      </c>
      <c r="W31" s="55">
        <v>0</v>
      </c>
      <c r="X31" s="80" t="s">
        <v>293</v>
      </c>
      <c r="Y31" s="55">
        <v>0</v>
      </c>
      <c r="Z31" s="55">
        <v>0</v>
      </c>
      <c r="AA31" s="80" t="s">
        <v>293</v>
      </c>
      <c r="AB31" s="55">
        <v>0</v>
      </c>
      <c r="AC31" s="55">
        <v>0</v>
      </c>
      <c r="AD31" s="80" t="s">
        <v>293</v>
      </c>
      <c r="AE31" s="55">
        <v>0</v>
      </c>
      <c r="AF31" s="55">
        <v>0</v>
      </c>
      <c r="AG31" s="80" t="s">
        <v>293</v>
      </c>
      <c r="AH31" s="55">
        <v>0</v>
      </c>
      <c r="AI31" s="55">
        <v>0</v>
      </c>
      <c r="AJ31" s="80" t="s">
        <v>293</v>
      </c>
      <c r="AK31" s="55">
        <v>0</v>
      </c>
      <c r="AL31" s="55">
        <v>0</v>
      </c>
      <c r="AM31" s="80" t="s">
        <v>293</v>
      </c>
      <c r="AN31" s="55">
        <v>0</v>
      </c>
      <c r="AO31" s="55">
        <v>0</v>
      </c>
      <c r="AP31" s="80" t="s">
        <v>293</v>
      </c>
      <c r="AQ31" s="105">
        <v>1</v>
      </c>
      <c r="AR31" s="119">
        <v>0</v>
      </c>
      <c r="AS31" s="106">
        <f t="shared" ref="AS31:AS32" si="70">IFERROR(AR31/AQ31,0)</f>
        <v>0</v>
      </c>
      <c r="AT31" s="105">
        <v>30</v>
      </c>
      <c r="AU31" s="119">
        <v>0</v>
      </c>
      <c r="AV31" s="54">
        <f t="shared" ref="AV31:AV32" si="71">IFERROR(AU31/AT31,0)</f>
        <v>0</v>
      </c>
      <c r="AW31" s="55">
        <v>0</v>
      </c>
      <c r="AX31" s="55">
        <v>0</v>
      </c>
      <c r="AY31" s="80" t="s">
        <v>293</v>
      </c>
      <c r="AZ31" s="55">
        <v>0</v>
      </c>
      <c r="BA31" s="55">
        <v>0</v>
      </c>
      <c r="BB31" s="80" t="s">
        <v>293</v>
      </c>
      <c r="BC31" s="55">
        <v>0</v>
      </c>
      <c r="BD31" s="55">
        <v>0</v>
      </c>
      <c r="BE31" s="80" t="s">
        <v>293</v>
      </c>
      <c r="BF31" s="55">
        <v>0</v>
      </c>
      <c r="BG31" s="55">
        <v>0</v>
      </c>
      <c r="BH31" s="80" t="s">
        <v>293</v>
      </c>
      <c r="BI31" s="55">
        <v>0</v>
      </c>
      <c r="BJ31" s="55">
        <v>0</v>
      </c>
      <c r="BK31" s="80" t="s">
        <v>293</v>
      </c>
      <c r="BL31" s="55">
        <v>0</v>
      </c>
      <c r="BM31" s="55">
        <v>0</v>
      </c>
      <c r="BN31" s="80" t="s">
        <v>293</v>
      </c>
      <c r="BO31" s="55">
        <v>0</v>
      </c>
      <c r="BP31" s="55">
        <v>0</v>
      </c>
      <c r="BQ31" s="80" t="s">
        <v>293</v>
      </c>
      <c r="BR31" s="55">
        <v>0</v>
      </c>
      <c r="BS31" s="55">
        <v>0</v>
      </c>
      <c r="BT31" s="80" t="s">
        <v>293</v>
      </c>
      <c r="BU31" s="55">
        <v>0</v>
      </c>
      <c r="BV31" s="55">
        <v>0</v>
      </c>
      <c r="BW31" s="80" t="s">
        <v>293</v>
      </c>
      <c r="BX31" s="55">
        <v>0</v>
      </c>
      <c r="BY31" s="55">
        <v>0</v>
      </c>
      <c r="BZ31" s="80" t="s">
        <v>293</v>
      </c>
      <c r="CA31" s="53">
        <f t="shared" si="6"/>
        <v>0</v>
      </c>
      <c r="CB31" s="53">
        <f t="shared" si="7"/>
        <v>0</v>
      </c>
    </row>
    <row r="32" spans="2:80" s="52" customFormat="1" ht="54" hidden="1" customHeight="1" x14ac:dyDescent="0.25">
      <c r="B32" s="99" t="s">
        <v>13</v>
      </c>
      <c r="C32" s="93" t="s">
        <v>139</v>
      </c>
      <c r="D32" s="108" t="s">
        <v>140</v>
      </c>
      <c r="E32" s="114" t="s">
        <v>308</v>
      </c>
      <c r="F32" s="114" t="s">
        <v>313</v>
      </c>
      <c r="G32" s="55">
        <v>0</v>
      </c>
      <c r="H32" s="55">
        <v>0</v>
      </c>
      <c r="I32" s="80" t="s">
        <v>293</v>
      </c>
      <c r="J32" s="55">
        <v>0</v>
      </c>
      <c r="K32" s="55">
        <v>0</v>
      </c>
      <c r="L32" s="80" t="s">
        <v>293</v>
      </c>
      <c r="M32" s="55">
        <v>0</v>
      </c>
      <c r="N32" s="55">
        <v>0</v>
      </c>
      <c r="O32" s="80" t="s">
        <v>293</v>
      </c>
      <c r="P32" s="55">
        <v>0</v>
      </c>
      <c r="Q32" s="55">
        <v>0</v>
      </c>
      <c r="R32" s="80" t="s">
        <v>293</v>
      </c>
      <c r="S32" s="55">
        <v>0</v>
      </c>
      <c r="T32" s="55">
        <v>0</v>
      </c>
      <c r="U32" s="80" t="s">
        <v>293</v>
      </c>
      <c r="V32" s="55">
        <v>0</v>
      </c>
      <c r="W32" s="55">
        <v>0</v>
      </c>
      <c r="X32" s="80" t="s">
        <v>293</v>
      </c>
      <c r="Y32" s="55">
        <v>0</v>
      </c>
      <c r="Z32" s="55">
        <v>0</v>
      </c>
      <c r="AA32" s="80" t="s">
        <v>293</v>
      </c>
      <c r="AB32" s="55">
        <v>0</v>
      </c>
      <c r="AC32" s="55">
        <v>0</v>
      </c>
      <c r="AD32" s="80" t="s">
        <v>293</v>
      </c>
      <c r="AE32" s="55">
        <v>0</v>
      </c>
      <c r="AF32" s="55">
        <v>0</v>
      </c>
      <c r="AG32" s="80" t="s">
        <v>293</v>
      </c>
      <c r="AH32" s="55">
        <v>0</v>
      </c>
      <c r="AI32" s="55">
        <v>0</v>
      </c>
      <c r="AJ32" s="80" t="s">
        <v>293</v>
      </c>
      <c r="AK32" s="55">
        <v>0</v>
      </c>
      <c r="AL32" s="55">
        <v>0</v>
      </c>
      <c r="AM32" s="80" t="s">
        <v>293</v>
      </c>
      <c r="AN32" s="55">
        <v>0</v>
      </c>
      <c r="AO32" s="55">
        <v>0</v>
      </c>
      <c r="AP32" s="80" t="s">
        <v>293</v>
      </c>
      <c r="AQ32" s="105">
        <v>2</v>
      </c>
      <c r="AR32" s="105">
        <v>0</v>
      </c>
      <c r="AS32" s="106">
        <f t="shared" si="70"/>
        <v>0</v>
      </c>
      <c r="AT32" s="105">
        <v>140</v>
      </c>
      <c r="AU32" s="105">
        <v>0</v>
      </c>
      <c r="AV32" s="54">
        <f t="shared" si="71"/>
        <v>0</v>
      </c>
      <c r="AW32" s="55">
        <v>0</v>
      </c>
      <c r="AX32" s="55">
        <v>0</v>
      </c>
      <c r="AY32" s="80" t="s">
        <v>293</v>
      </c>
      <c r="AZ32" s="55">
        <v>0</v>
      </c>
      <c r="BA32" s="55">
        <v>0</v>
      </c>
      <c r="BB32" s="80" t="s">
        <v>293</v>
      </c>
      <c r="BC32" s="55">
        <v>0</v>
      </c>
      <c r="BD32" s="55">
        <v>0</v>
      </c>
      <c r="BE32" s="80" t="s">
        <v>293</v>
      </c>
      <c r="BF32" s="55">
        <v>0</v>
      </c>
      <c r="BG32" s="55">
        <v>0</v>
      </c>
      <c r="BH32" s="80" t="s">
        <v>293</v>
      </c>
      <c r="BI32" s="55">
        <v>0</v>
      </c>
      <c r="BJ32" s="55">
        <v>0</v>
      </c>
      <c r="BK32" s="80" t="s">
        <v>293</v>
      </c>
      <c r="BL32" s="55">
        <v>0</v>
      </c>
      <c r="BM32" s="55">
        <v>0</v>
      </c>
      <c r="BN32" s="80" t="s">
        <v>293</v>
      </c>
      <c r="BO32" s="55">
        <v>0</v>
      </c>
      <c r="BP32" s="55">
        <v>0</v>
      </c>
      <c r="BQ32" s="80" t="s">
        <v>293</v>
      </c>
      <c r="BR32" s="55">
        <v>0</v>
      </c>
      <c r="BS32" s="55">
        <v>0</v>
      </c>
      <c r="BT32" s="80" t="s">
        <v>293</v>
      </c>
      <c r="BU32" s="55">
        <v>0</v>
      </c>
      <c r="BV32" s="105">
        <v>0</v>
      </c>
      <c r="BW32" s="80" t="s">
        <v>293</v>
      </c>
      <c r="BX32" s="55">
        <v>0</v>
      </c>
      <c r="BY32" s="105">
        <v>0</v>
      </c>
      <c r="BZ32" s="80" t="s">
        <v>293</v>
      </c>
      <c r="CA32" s="53">
        <f t="shared" si="6"/>
        <v>0</v>
      </c>
      <c r="CB32" s="53">
        <f t="shared" si="7"/>
        <v>0</v>
      </c>
    </row>
    <row r="33" spans="2:80" s="52" customFormat="1" ht="54" hidden="1" customHeight="1" x14ac:dyDescent="0.25">
      <c r="B33" s="99" t="s">
        <v>13</v>
      </c>
      <c r="C33" s="93" t="s">
        <v>139</v>
      </c>
      <c r="D33" s="108" t="s">
        <v>141</v>
      </c>
      <c r="E33" s="114" t="s">
        <v>308</v>
      </c>
      <c r="F33" s="114" t="s">
        <v>313</v>
      </c>
      <c r="G33" s="55">
        <v>0</v>
      </c>
      <c r="H33" s="55">
        <v>0</v>
      </c>
      <c r="I33" s="80" t="s">
        <v>293</v>
      </c>
      <c r="J33" s="55">
        <v>0</v>
      </c>
      <c r="K33" s="55">
        <v>0</v>
      </c>
      <c r="L33" s="80" t="s">
        <v>293</v>
      </c>
      <c r="M33" s="55">
        <v>0</v>
      </c>
      <c r="N33" s="55">
        <v>0</v>
      </c>
      <c r="O33" s="80" t="s">
        <v>293</v>
      </c>
      <c r="P33" s="55">
        <v>0</v>
      </c>
      <c r="Q33" s="55">
        <v>0</v>
      </c>
      <c r="R33" s="80" t="s">
        <v>293</v>
      </c>
      <c r="S33" s="105">
        <v>2</v>
      </c>
      <c r="T33" s="105">
        <v>0</v>
      </c>
      <c r="U33" s="106">
        <f t="shared" ref="U33" si="72">IFERROR(T33/S33,0)</f>
        <v>0</v>
      </c>
      <c r="V33" s="105">
        <v>120</v>
      </c>
      <c r="W33" s="105">
        <v>0</v>
      </c>
      <c r="X33" s="54">
        <f t="shared" ref="X33" si="73">IFERROR(W33/V33,0)</f>
        <v>0</v>
      </c>
      <c r="Y33" s="55">
        <v>0</v>
      </c>
      <c r="Z33" s="55">
        <v>0</v>
      </c>
      <c r="AA33" s="80" t="s">
        <v>293</v>
      </c>
      <c r="AB33" s="55">
        <v>0</v>
      </c>
      <c r="AC33" s="55">
        <v>0</v>
      </c>
      <c r="AD33" s="80" t="s">
        <v>293</v>
      </c>
      <c r="AE33" s="55">
        <v>0</v>
      </c>
      <c r="AF33" s="55">
        <v>0</v>
      </c>
      <c r="AG33" s="80" t="s">
        <v>293</v>
      </c>
      <c r="AH33" s="55">
        <v>0</v>
      </c>
      <c r="AI33" s="55">
        <v>0</v>
      </c>
      <c r="AJ33" s="80" t="s">
        <v>293</v>
      </c>
      <c r="AK33" s="55">
        <v>0</v>
      </c>
      <c r="AL33" s="55">
        <v>0</v>
      </c>
      <c r="AM33" s="80" t="s">
        <v>293</v>
      </c>
      <c r="AN33" s="55">
        <v>0</v>
      </c>
      <c r="AO33" s="55">
        <v>0</v>
      </c>
      <c r="AP33" s="80" t="s">
        <v>293</v>
      </c>
      <c r="AQ33" s="55">
        <v>0</v>
      </c>
      <c r="AR33" s="55">
        <v>0</v>
      </c>
      <c r="AS33" s="80" t="s">
        <v>293</v>
      </c>
      <c r="AT33" s="55">
        <v>0</v>
      </c>
      <c r="AU33" s="55">
        <v>0</v>
      </c>
      <c r="AV33" s="80" t="s">
        <v>293</v>
      </c>
      <c r="AW33" s="55">
        <v>0</v>
      </c>
      <c r="AX33" s="55">
        <v>0</v>
      </c>
      <c r="AY33" s="80" t="s">
        <v>293</v>
      </c>
      <c r="AZ33" s="55">
        <v>0</v>
      </c>
      <c r="BA33" s="55">
        <v>0</v>
      </c>
      <c r="BB33" s="80" t="s">
        <v>293</v>
      </c>
      <c r="BC33" s="55">
        <v>0</v>
      </c>
      <c r="BD33" s="55">
        <v>0</v>
      </c>
      <c r="BE33" s="80" t="s">
        <v>293</v>
      </c>
      <c r="BF33" s="55">
        <v>0</v>
      </c>
      <c r="BG33" s="55">
        <v>0</v>
      </c>
      <c r="BH33" s="80" t="s">
        <v>293</v>
      </c>
      <c r="BI33" s="55">
        <v>0</v>
      </c>
      <c r="BJ33" s="55">
        <v>0</v>
      </c>
      <c r="BK33" s="80" t="s">
        <v>293</v>
      </c>
      <c r="BL33" s="55">
        <v>0</v>
      </c>
      <c r="BM33" s="55">
        <v>0</v>
      </c>
      <c r="BN33" s="80" t="s">
        <v>293</v>
      </c>
      <c r="BO33" s="55">
        <v>0</v>
      </c>
      <c r="BP33" s="116">
        <v>1</v>
      </c>
      <c r="BQ33" s="80" t="s">
        <v>293</v>
      </c>
      <c r="BR33" s="55">
        <v>0</v>
      </c>
      <c r="BS33" s="120">
        <v>238</v>
      </c>
      <c r="BT33" s="80" t="s">
        <v>293</v>
      </c>
      <c r="BU33" s="55">
        <v>0</v>
      </c>
      <c r="BV33" s="55">
        <v>0</v>
      </c>
      <c r="BW33" s="80" t="s">
        <v>293</v>
      </c>
      <c r="BX33" s="55">
        <v>0</v>
      </c>
      <c r="BY33" s="55">
        <v>0</v>
      </c>
      <c r="BZ33" s="80" t="s">
        <v>293</v>
      </c>
      <c r="CA33" s="53">
        <f t="shared" si="6"/>
        <v>0.5</v>
      </c>
      <c r="CB33" s="53">
        <f t="shared" si="7"/>
        <v>1.9833333333333334</v>
      </c>
    </row>
    <row r="34" spans="2:80" s="52" customFormat="1" ht="54" hidden="1" customHeight="1" x14ac:dyDescent="0.25">
      <c r="B34" s="99" t="s">
        <v>13</v>
      </c>
      <c r="C34" s="93" t="s">
        <v>139</v>
      </c>
      <c r="D34" s="108" t="s">
        <v>142</v>
      </c>
      <c r="E34" s="114" t="s">
        <v>308</v>
      </c>
      <c r="F34" s="114" t="s">
        <v>313</v>
      </c>
      <c r="G34" s="55">
        <v>0</v>
      </c>
      <c r="H34" s="55">
        <v>0</v>
      </c>
      <c r="I34" s="80" t="s">
        <v>293</v>
      </c>
      <c r="J34" s="55">
        <v>0</v>
      </c>
      <c r="K34" s="55">
        <v>0</v>
      </c>
      <c r="L34" s="80" t="s">
        <v>293</v>
      </c>
      <c r="M34" s="55">
        <v>0</v>
      </c>
      <c r="N34" s="55">
        <v>0</v>
      </c>
      <c r="O34" s="80" t="s">
        <v>293</v>
      </c>
      <c r="P34" s="55">
        <v>0</v>
      </c>
      <c r="Q34" s="55">
        <v>0</v>
      </c>
      <c r="R34" s="80" t="s">
        <v>293</v>
      </c>
      <c r="S34" s="55">
        <v>0</v>
      </c>
      <c r="T34" s="55">
        <v>0</v>
      </c>
      <c r="U34" s="80" t="s">
        <v>293</v>
      </c>
      <c r="V34" s="55">
        <v>0</v>
      </c>
      <c r="W34" s="55">
        <v>0</v>
      </c>
      <c r="X34" s="80" t="s">
        <v>293</v>
      </c>
      <c r="Y34" s="55">
        <v>0</v>
      </c>
      <c r="Z34" s="55">
        <v>0</v>
      </c>
      <c r="AA34" s="80" t="s">
        <v>293</v>
      </c>
      <c r="AB34" s="55">
        <v>0</v>
      </c>
      <c r="AC34" s="55">
        <v>0</v>
      </c>
      <c r="AD34" s="80" t="s">
        <v>293</v>
      </c>
      <c r="AE34" s="55">
        <v>0</v>
      </c>
      <c r="AF34" s="55">
        <v>0</v>
      </c>
      <c r="AG34" s="80" t="s">
        <v>293</v>
      </c>
      <c r="AH34" s="55">
        <v>0</v>
      </c>
      <c r="AI34" s="55">
        <v>0</v>
      </c>
      <c r="AJ34" s="80" t="s">
        <v>293</v>
      </c>
      <c r="AK34" s="55">
        <v>0</v>
      </c>
      <c r="AL34" s="55">
        <v>0</v>
      </c>
      <c r="AM34" s="80" t="s">
        <v>293</v>
      </c>
      <c r="AN34" s="55">
        <v>0</v>
      </c>
      <c r="AO34" s="55">
        <v>0</v>
      </c>
      <c r="AP34" s="80" t="s">
        <v>293</v>
      </c>
      <c r="AQ34" s="55">
        <v>0</v>
      </c>
      <c r="AR34" s="55">
        <v>0</v>
      </c>
      <c r="AS34" s="80" t="s">
        <v>293</v>
      </c>
      <c r="AT34" s="55">
        <v>0</v>
      </c>
      <c r="AU34" s="55">
        <v>0</v>
      </c>
      <c r="AV34" s="80" t="s">
        <v>293</v>
      </c>
      <c r="AW34" s="55">
        <v>0</v>
      </c>
      <c r="AX34" s="55">
        <v>0</v>
      </c>
      <c r="AY34" s="80" t="s">
        <v>293</v>
      </c>
      <c r="AZ34" s="55">
        <v>0</v>
      </c>
      <c r="BA34" s="55">
        <v>0</v>
      </c>
      <c r="BB34" s="80" t="s">
        <v>293</v>
      </c>
      <c r="BC34" s="105">
        <v>1</v>
      </c>
      <c r="BD34" s="105">
        <v>0</v>
      </c>
      <c r="BE34" s="106">
        <f t="shared" ref="BE34" si="74">IFERROR(BD34/BC34,0)</f>
        <v>0</v>
      </c>
      <c r="BF34" s="105">
        <v>80</v>
      </c>
      <c r="BG34" s="105">
        <v>0</v>
      </c>
      <c r="BH34" s="106">
        <f t="shared" ref="BH34" si="75">IFERROR(BG34/BF34,0)</f>
        <v>0</v>
      </c>
      <c r="BI34" s="55">
        <v>0</v>
      </c>
      <c r="BJ34" s="116">
        <v>1</v>
      </c>
      <c r="BK34" s="80" t="s">
        <v>293</v>
      </c>
      <c r="BL34" s="55">
        <v>0</v>
      </c>
      <c r="BM34" s="116">
        <v>44</v>
      </c>
      <c r="BN34" s="80" t="s">
        <v>293</v>
      </c>
      <c r="BO34" s="55">
        <v>0</v>
      </c>
      <c r="BP34" s="55">
        <v>0</v>
      </c>
      <c r="BQ34" s="80" t="s">
        <v>293</v>
      </c>
      <c r="BR34" s="55">
        <v>0</v>
      </c>
      <c r="BS34" s="55">
        <v>0</v>
      </c>
      <c r="BT34" s="80" t="s">
        <v>293</v>
      </c>
      <c r="BU34" s="55">
        <v>0</v>
      </c>
      <c r="BV34" s="55">
        <v>0</v>
      </c>
      <c r="BW34" s="80" t="s">
        <v>293</v>
      </c>
      <c r="BX34" s="55">
        <v>0</v>
      </c>
      <c r="BY34" s="55">
        <v>0</v>
      </c>
      <c r="BZ34" s="80" t="s">
        <v>293</v>
      </c>
      <c r="CA34" s="53">
        <f t="shared" si="6"/>
        <v>1</v>
      </c>
      <c r="CB34" s="53">
        <f t="shared" si="7"/>
        <v>0.55000000000000004</v>
      </c>
    </row>
    <row r="35" spans="2:80" s="52" customFormat="1" ht="73.5" hidden="1" customHeight="1" x14ac:dyDescent="0.25">
      <c r="B35" s="99" t="s">
        <v>13</v>
      </c>
      <c r="C35" s="93" t="s">
        <v>143</v>
      </c>
      <c r="D35" s="108" t="s">
        <v>146</v>
      </c>
      <c r="E35" s="114" t="s">
        <v>314</v>
      </c>
      <c r="F35" s="114" t="s">
        <v>299</v>
      </c>
      <c r="G35" s="55">
        <v>0</v>
      </c>
      <c r="H35" s="55">
        <v>0</v>
      </c>
      <c r="I35" s="80" t="s">
        <v>293</v>
      </c>
      <c r="J35" s="55">
        <v>0</v>
      </c>
      <c r="K35" s="55">
        <v>0</v>
      </c>
      <c r="L35" s="80" t="s">
        <v>293</v>
      </c>
      <c r="M35" s="55">
        <v>0</v>
      </c>
      <c r="N35" s="55">
        <v>0</v>
      </c>
      <c r="O35" s="80" t="s">
        <v>293</v>
      </c>
      <c r="P35" s="55">
        <v>0</v>
      </c>
      <c r="Q35" s="55">
        <v>0</v>
      </c>
      <c r="R35" s="80" t="s">
        <v>293</v>
      </c>
      <c r="S35" s="55">
        <v>0</v>
      </c>
      <c r="T35" s="55">
        <v>0</v>
      </c>
      <c r="U35" s="80" t="s">
        <v>293</v>
      </c>
      <c r="V35" s="55">
        <v>0</v>
      </c>
      <c r="W35" s="55">
        <v>0</v>
      </c>
      <c r="X35" s="80" t="s">
        <v>293</v>
      </c>
      <c r="Y35" s="105">
        <v>2</v>
      </c>
      <c r="Z35" s="105">
        <v>0</v>
      </c>
      <c r="AA35" s="106">
        <f t="shared" ref="AA35" si="76">IFERROR(Z35/Y35,0)</f>
        <v>0</v>
      </c>
      <c r="AB35" s="105">
        <v>80</v>
      </c>
      <c r="AC35" s="105">
        <v>0</v>
      </c>
      <c r="AD35" s="106">
        <f t="shared" ref="AD35" si="77">IFERROR(AC35/AB35,0)</f>
        <v>0</v>
      </c>
      <c r="AE35" s="55">
        <v>0</v>
      </c>
      <c r="AF35" s="105">
        <v>1</v>
      </c>
      <c r="AG35" s="80" t="s">
        <v>293</v>
      </c>
      <c r="AH35" s="55">
        <v>80</v>
      </c>
      <c r="AI35" s="105">
        <v>77</v>
      </c>
      <c r="AJ35" s="80" t="s">
        <v>293</v>
      </c>
      <c r="AK35" s="55">
        <v>0</v>
      </c>
      <c r="AL35" s="55">
        <v>0</v>
      </c>
      <c r="AM35" s="80" t="s">
        <v>293</v>
      </c>
      <c r="AN35" s="55">
        <v>0</v>
      </c>
      <c r="AO35" s="55">
        <v>0</v>
      </c>
      <c r="AP35" s="80" t="s">
        <v>293</v>
      </c>
      <c r="AQ35" s="55">
        <v>0</v>
      </c>
      <c r="AR35" s="55">
        <v>0</v>
      </c>
      <c r="AS35" s="80" t="s">
        <v>293</v>
      </c>
      <c r="AT35" s="55">
        <v>0</v>
      </c>
      <c r="AU35" s="55">
        <v>0</v>
      </c>
      <c r="AV35" s="80" t="s">
        <v>293</v>
      </c>
      <c r="AW35" s="105">
        <v>2</v>
      </c>
      <c r="AX35" s="105">
        <v>1</v>
      </c>
      <c r="AY35" s="106">
        <f t="shared" ref="AY35" si="78">IFERROR(AX35/AW35,0)</f>
        <v>0.5</v>
      </c>
      <c r="AZ35" s="105">
        <v>80</v>
      </c>
      <c r="BA35" s="105">
        <v>59</v>
      </c>
      <c r="BB35" s="106">
        <f t="shared" ref="BB35" si="79">IFERROR(BA35/AZ35,0)</f>
        <v>0.73750000000000004</v>
      </c>
      <c r="BC35" s="55">
        <v>0</v>
      </c>
      <c r="BD35" s="55">
        <v>0</v>
      </c>
      <c r="BE35" s="80" t="s">
        <v>293</v>
      </c>
      <c r="BF35" s="55">
        <v>0</v>
      </c>
      <c r="BG35" s="55">
        <v>0</v>
      </c>
      <c r="BH35" s="80" t="s">
        <v>293</v>
      </c>
      <c r="BI35" s="55">
        <v>0</v>
      </c>
      <c r="BJ35" s="55">
        <v>0</v>
      </c>
      <c r="BK35" s="80" t="s">
        <v>293</v>
      </c>
      <c r="BL35" s="55">
        <v>0</v>
      </c>
      <c r="BM35" s="55">
        <v>0</v>
      </c>
      <c r="BN35" s="80" t="s">
        <v>293</v>
      </c>
      <c r="BO35" s="55">
        <v>0</v>
      </c>
      <c r="BP35" s="55">
        <v>0</v>
      </c>
      <c r="BQ35" s="80" t="s">
        <v>293</v>
      </c>
      <c r="BR35" s="55">
        <v>0</v>
      </c>
      <c r="BS35" s="55">
        <v>0</v>
      </c>
      <c r="BT35" s="80" t="s">
        <v>293</v>
      </c>
      <c r="BU35" s="55">
        <v>0</v>
      </c>
      <c r="BV35" s="55">
        <v>0</v>
      </c>
      <c r="BW35" s="80" t="s">
        <v>293</v>
      </c>
      <c r="BX35" s="55">
        <v>0</v>
      </c>
      <c r="BY35" s="55">
        <v>0</v>
      </c>
      <c r="BZ35" s="80" t="s">
        <v>293</v>
      </c>
      <c r="CA35" s="53">
        <f t="shared" si="6"/>
        <v>0.5</v>
      </c>
      <c r="CB35" s="53">
        <f t="shared" si="7"/>
        <v>0.56666666666666665</v>
      </c>
    </row>
    <row r="36" spans="2:80" s="52" customFormat="1" ht="61.5" hidden="1" customHeight="1" x14ac:dyDescent="0.25">
      <c r="B36" s="99" t="s">
        <v>13</v>
      </c>
      <c r="C36" s="93" t="s">
        <v>147</v>
      </c>
      <c r="D36" s="108" t="s">
        <v>148</v>
      </c>
      <c r="E36" s="114" t="s">
        <v>315</v>
      </c>
      <c r="F36" s="114" t="s">
        <v>312</v>
      </c>
      <c r="G36" s="55">
        <v>0</v>
      </c>
      <c r="H36" s="55">
        <v>0</v>
      </c>
      <c r="I36" s="80" t="s">
        <v>293</v>
      </c>
      <c r="J36" s="55">
        <v>0</v>
      </c>
      <c r="K36" s="55">
        <v>0</v>
      </c>
      <c r="L36" s="80" t="s">
        <v>293</v>
      </c>
      <c r="M36" s="55">
        <v>0</v>
      </c>
      <c r="N36" s="55">
        <v>0</v>
      </c>
      <c r="O36" s="80" t="s">
        <v>293</v>
      </c>
      <c r="P36" s="55">
        <v>0</v>
      </c>
      <c r="Q36" s="55">
        <v>0</v>
      </c>
      <c r="R36" s="80" t="s">
        <v>293</v>
      </c>
      <c r="S36" s="105">
        <v>1</v>
      </c>
      <c r="T36" s="105">
        <v>1</v>
      </c>
      <c r="U36" s="106">
        <f t="shared" ref="U36" si="80">IFERROR(T36/S36,0)</f>
        <v>1</v>
      </c>
      <c r="V36" s="105">
        <v>20</v>
      </c>
      <c r="W36" s="105">
        <v>19</v>
      </c>
      <c r="X36" s="106">
        <f t="shared" ref="X36" si="81">IFERROR(W36/V36,0)</f>
        <v>0.95</v>
      </c>
      <c r="Y36" s="55">
        <v>0</v>
      </c>
      <c r="Z36" s="55">
        <v>0</v>
      </c>
      <c r="AA36" s="80" t="s">
        <v>293</v>
      </c>
      <c r="AB36" s="55">
        <v>0</v>
      </c>
      <c r="AC36" s="55">
        <v>0</v>
      </c>
      <c r="AD36" s="80" t="s">
        <v>293</v>
      </c>
      <c r="AE36" s="55">
        <v>0</v>
      </c>
      <c r="AF36" s="55">
        <v>0</v>
      </c>
      <c r="AG36" s="80" t="s">
        <v>293</v>
      </c>
      <c r="AH36" s="55">
        <v>0</v>
      </c>
      <c r="AI36" s="55">
        <v>0</v>
      </c>
      <c r="AJ36" s="80" t="s">
        <v>293</v>
      </c>
      <c r="AK36" s="55">
        <v>0</v>
      </c>
      <c r="AL36" s="55">
        <v>0</v>
      </c>
      <c r="AM36" s="80" t="s">
        <v>293</v>
      </c>
      <c r="AN36" s="55">
        <v>0</v>
      </c>
      <c r="AO36" s="55">
        <v>0</v>
      </c>
      <c r="AP36" s="80" t="s">
        <v>293</v>
      </c>
      <c r="AQ36" s="55">
        <v>0</v>
      </c>
      <c r="AR36" s="55">
        <v>0</v>
      </c>
      <c r="AS36" s="80" t="s">
        <v>293</v>
      </c>
      <c r="AT36" s="55">
        <v>0</v>
      </c>
      <c r="AU36" s="55">
        <v>0</v>
      </c>
      <c r="AV36" s="80" t="s">
        <v>293</v>
      </c>
      <c r="AW36" s="55">
        <v>0</v>
      </c>
      <c r="AX36" s="55">
        <v>0</v>
      </c>
      <c r="AY36" s="80" t="s">
        <v>293</v>
      </c>
      <c r="AZ36" s="55">
        <v>0</v>
      </c>
      <c r="BA36" s="55">
        <v>0</v>
      </c>
      <c r="BB36" s="80" t="s">
        <v>293</v>
      </c>
      <c r="BC36" s="55">
        <v>0</v>
      </c>
      <c r="BD36" s="55">
        <v>0</v>
      </c>
      <c r="BE36" s="80" t="s">
        <v>293</v>
      </c>
      <c r="BF36" s="55">
        <v>0</v>
      </c>
      <c r="BG36" s="55">
        <v>0</v>
      </c>
      <c r="BH36" s="80" t="s">
        <v>293</v>
      </c>
      <c r="BI36" s="55">
        <v>0</v>
      </c>
      <c r="BJ36" s="55">
        <v>0</v>
      </c>
      <c r="BK36" s="80" t="s">
        <v>293</v>
      </c>
      <c r="BL36" s="55">
        <v>0</v>
      </c>
      <c r="BM36" s="55">
        <v>0</v>
      </c>
      <c r="BN36" s="80" t="s">
        <v>293</v>
      </c>
      <c r="BO36" s="55">
        <v>0</v>
      </c>
      <c r="BP36" s="55">
        <v>0</v>
      </c>
      <c r="BQ36" s="80" t="s">
        <v>293</v>
      </c>
      <c r="BR36" s="55">
        <v>0</v>
      </c>
      <c r="BS36" s="55">
        <v>0</v>
      </c>
      <c r="BT36" s="80" t="s">
        <v>293</v>
      </c>
      <c r="BU36" s="55">
        <v>0</v>
      </c>
      <c r="BV36" s="55">
        <v>0</v>
      </c>
      <c r="BW36" s="80" t="s">
        <v>293</v>
      </c>
      <c r="BX36" s="55">
        <v>0</v>
      </c>
      <c r="BY36" s="55">
        <v>0</v>
      </c>
      <c r="BZ36" s="80" t="s">
        <v>293</v>
      </c>
      <c r="CA36" s="53">
        <f t="shared" si="6"/>
        <v>1</v>
      </c>
      <c r="CB36" s="53">
        <f t="shared" si="7"/>
        <v>0.95</v>
      </c>
    </row>
    <row r="37" spans="2:80" s="52" customFormat="1" ht="70.5" hidden="1" customHeight="1" x14ac:dyDescent="0.25">
      <c r="B37" s="99" t="s">
        <v>13</v>
      </c>
      <c r="C37" s="93" t="s">
        <v>147</v>
      </c>
      <c r="D37" s="108" t="s">
        <v>149</v>
      </c>
      <c r="E37" s="114" t="s">
        <v>316</v>
      </c>
      <c r="F37" s="114" t="s">
        <v>317</v>
      </c>
      <c r="G37" s="55">
        <v>0</v>
      </c>
      <c r="H37" s="55">
        <v>0</v>
      </c>
      <c r="I37" s="80" t="s">
        <v>293</v>
      </c>
      <c r="J37" s="55">
        <v>0</v>
      </c>
      <c r="K37" s="55">
        <v>0</v>
      </c>
      <c r="L37" s="80" t="s">
        <v>293</v>
      </c>
      <c r="M37" s="55">
        <v>0</v>
      </c>
      <c r="N37" s="55">
        <v>0</v>
      </c>
      <c r="O37" s="80" t="s">
        <v>293</v>
      </c>
      <c r="P37" s="55">
        <v>0</v>
      </c>
      <c r="Q37" s="55">
        <v>0</v>
      </c>
      <c r="R37" s="80" t="s">
        <v>293</v>
      </c>
      <c r="S37" s="105">
        <v>1</v>
      </c>
      <c r="T37" s="105">
        <v>1</v>
      </c>
      <c r="U37" s="106">
        <f t="shared" ref="U37" si="82">IFERROR(T37/S37,0)</f>
        <v>1</v>
      </c>
      <c r="V37" s="105">
        <v>25</v>
      </c>
      <c r="W37" s="105">
        <v>23</v>
      </c>
      <c r="X37" s="106">
        <f t="shared" ref="X37" si="83">IFERROR(W37/V37,0)</f>
        <v>0.92</v>
      </c>
      <c r="Y37" s="105">
        <v>1</v>
      </c>
      <c r="Z37" s="105">
        <v>0</v>
      </c>
      <c r="AA37" s="106">
        <f t="shared" ref="AA37" si="84">IFERROR(Z37/Y37,0)</f>
        <v>0</v>
      </c>
      <c r="AB37" s="105">
        <v>25</v>
      </c>
      <c r="AC37" s="105">
        <v>0</v>
      </c>
      <c r="AD37" s="106">
        <f t="shared" ref="AD37" si="85">IFERROR(AC37/AB37,0)</f>
        <v>0</v>
      </c>
      <c r="AE37" s="105">
        <v>1</v>
      </c>
      <c r="AF37" s="105">
        <v>1</v>
      </c>
      <c r="AG37" s="106">
        <f t="shared" ref="AG37" si="86">IFERROR(AF37/AE37,0)</f>
        <v>1</v>
      </c>
      <c r="AH37" s="105">
        <v>100</v>
      </c>
      <c r="AI37" s="105">
        <v>93</v>
      </c>
      <c r="AJ37" s="106">
        <f t="shared" ref="AJ37" si="87">IFERROR(AI37/AH37,0)</f>
        <v>0.93</v>
      </c>
      <c r="AK37" s="105">
        <v>1</v>
      </c>
      <c r="AL37" s="105">
        <v>1</v>
      </c>
      <c r="AM37" s="106">
        <f t="shared" ref="AM37" si="88">IFERROR(AL37/AK37,0)</f>
        <v>1</v>
      </c>
      <c r="AN37" s="105">
        <v>80</v>
      </c>
      <c r="AO37" s="105">
        <v>47</v>
      </c>
      <c r="AP37" s="54">
        <f t="shared" ref="AP37" si="89">IFERROR(AO37/AN37,0)</f>
        <v>0.58750000000000002</v>
      </c>
      <c r="AQ37" s="55">
        <v>0</v>
      </c>
      <c r="AR37" s="55">
        <v>0</v>
      </c>
      <c r="AS37" s="80" t="s">
        <v>293</v>
      </c>
      <c r="AT37" s="55">
        <v>0</v>
      </c>
      <c r="AU37" s="55">
        <v>0</v>
      </c>
      <c r="AV37" s="80" t="s">
        <v>293</v>
      </c>
      <c r="AW37" s="55">
        <v>0</v>
      </c>
      <c r="AX37" s="55">
        <v>0</v>
      </c>
      <c r="AY37" s="80" t="s">
        <v>293</v>
      </c>
      <c r="AZ37" s="55">
        <v>0</v>
      </c>
      <c r="BA37" s="55">
        <v>0</v>
      </c>
      <c r="BB37" s="80" t="s">
        <v>293</v>
      </c>
      <c r="BC37" s="55">
        <v>0</v>
      </c>
      <c r="BD37" s="55">
        <v>0</v>
      </c>
      <c r="BE37" s="80" t="s">
        <v>293</v>
      </c>
      <c r="BF37" s="55">
        <v>0</v>
      </c>
      <c r="BG37" s="55">
        <v>0</v>
      </c>
      <c r="BH37" s="80" t="s">
        <v>293</v>
      </c>
      <c r="BI37" s="55">
        <v>0</v>
      </c>
      <c r="BJ37" s="55">
        <v>0</v>
      </c>
      <c r="BK37" s="80" t="s">
        <v>293</v>
      </c>
      <c r="BL37" s="55">
        <v>0</v>
      </c>
      <c r="BM37" s="55">
        <v>0</v>
      </c>
      <c r="BN37" s="80" t="s">
        <v>293</v>
      </c>
      <c r="BO37" s="55">
        <v>0</v>
      </c>
      <c r="BP37" s="55">
        <v>0</v>
      </c>
      <c r="BQ37" s="80" t="s">
        <v>293</v>
      </c>
      <c r="BR37" s="55">
        <v>0</v>
      </c>
      <c r="BS37" s="55">
        <v>0</v>
      </c>
      <c r="BT37" s="80" t="s">
        <v>293</v>
      </c>
      <c r="BU37" s="55">
        <v>0</v>
      </c>
      <c r="BV37" s="55">
        <v>0</v>
      </c>
      <c r="BW37" s="80" t="s">
        <v>293</v>
      </c>
      <c r="BX37" s="55">
        <v>0</v>
      </c>
      <c r="BY37" s="55">
        <v>0</v>
      </c>
      <c r="BZ37" s="80" t="s">
        <v>293</v>
      </c>
      <c r="CA37" s="53">
        <f t="shared" si="6"/>
        <v>0.75</v>
      </c>
      <c r="CB37" s="53">
        <f t="shared" si="7"/>
        <v>0.70869565217391306</v>
      </c>
    </row>
    <row r="38" spans="2:80" s="52" customFormat="1" ht="81.75" hidden="1" customHeight="1" x14ac:dyDescent="0.25">
      <c r="B38" s="99" t="s">
        <v>13</v>
      </c>
      <c r="C38" s="93" t="s">
        <v>143</v>
      </c>
      <c r="D38" s="108" t="s">
        <v>151</v>
      </c>
      <c r="E38" s="114" t="s">
        <v>315</v>
      </c>
      <c r="F38" s="114" t="s">
        <v>292</v>
      </c>
      <c r="G38" s="55">
        <v>0</v>
      </c>
      <c r="H38" s="55">
        <v>0</v>
      </c>
      <c r="I38" s="80" t="s">
        <v>293</v>
      </c>
      <c r="J38" s="55">
        <v>0</v>
      </c>
      <c r="K38" s="55">
        <v>0</v>
      </c>
      <c r="L38" s="80" t="s">
        <v>293</v>
      </c>
      <c r="M38" s="105">
        <v>1</v>
      </c>
      <c r="N38" s="105">
        <v>1</v>
      </c>
      <c r="O38" s="106">
        <f t="shared" ref="O38" si="90">IFERROR(N38/M38,0)</f>
        <v>1</v>
      </c>
      <c r="P38" s="105">
        <v>65</v>
      </c>
      <c r="Q38" s="105">
        <v>69</v>
      </c>
      <c r="R38" s="54">
        <f t="shared" ref="R38" si="91">IFERROR(Q38/P38,0)</f>
        <v>1.0615384615384615</v>
      </c>
      <c r="S38" s="55">
        <v>0</v>
      </c>
      <c r="T38" s="55">
        <v>0</v>
      </c>
      <c r="U38" s="80" t="s">
        <v>293</v>
      </c>
      <c r="V38" s="55">
        <v>0</v>
      </c>
      <c r="W38" s="55">
        <v>0</v>
      </c>
      <c r="X38" s="80" t="s">
        <v>293</v>
      </c>
      <c r="Y38" s="55">
        <v>0</v>
      </c>
      <c r="Z38" s="55">
        <v>0</v>
      </c>
      <c r="AA38" s="80" t="s">
        <v>293</v>
      </c>
      <c r="AB38" s="55">
        <v>0</v>
      </c>
      <c r="AC38" s="55">
        <v>0</v>
      </c>
      <c r="AD38" s="80" t="s">
        <v>293</v>
      </c>
      <c r="AE38" s="55">
        <v>0</v>
      </c>
      <c r="AF38" s="55">
        <v>0</v>
      </c>
      <c r="AG38" s="80" t="s">
        <v>293</v>
      </c>
      <c r="AH38" s="55">
        <v>0</v>
      </c>
      <c r="AI38" s="55">
        <v>0</v>
      </c>
      <c r="AJ38" s="80" t="s">
        <v>293</v>
      </c>
      <c r="AK38" s="55">
        <v>0</v>
      </c>
      <c r="AL38" s="55">
        <v>0</v>
      </c>
      <c r="AM38" s="80" t="s">
        <v>293</v>
      </c>
      <c r="AN38" s="55">
        <v>0</v>
      </c>
      <c r="AO38" s="55">
        <v>0</v>
      </c>
      <c r="AP38" s="80" t="s">
        <v>293</v>
      </c>
      <c r="AQ38" s="55">
        <v>0</v>
      </c>
      <c r="AR38" s="55">
        <v>0</v>
      </c>
      <c r="AS38" s="80" t="s">
        <v>293</v>
      </c>
      <c r="AT38" s="55">
        <v>0</v>
      </c>
      <c r="AU38" s="55">
        <v>0</v>
      </c>
      <c r="AV38" s="80" t="s">
        <v>293</v>
      </c>
      <c r="AW38" s="55">
        <v>0</v>
      </c>
      <c r="AX38" s="55">
        <v>0</v>
      </c>
      <c r="AY38" s="80" t="s">
        <v>293</v>
      </c>
      <c r="AZ38" s="55">
        <v>0</v>
      </c>
      <c r="BA38" s="55">
        <v>0</v>
      </c>
      <c r="BB38" s="80" t="s">
        <v>293</v>
      </c>
      <c r="BC38" s="55">
        <v>0</v>
      </c>
      <c r="BD38" s="55">
        <v>0</v>
      </c>
      <c r="BE38" s="80" t="s">
        <v>293</v>
      </c>
      <c r="BF38" s="55">
        <v>0</v>
      </c>
      <c r="BG38" s="55">
        <v>0</v>
      </c>
      <c r="BH38" s="80" t="s">
        <v>293</v>
      </c>
      <c r="BI38" s="105">
        <v>1</v>
      </c>
      <c r="BJ38" s="105">
        <v>1</v>
      </c>
      <c r="BK38" s="106">
        <f t="shared" si="64"/>
        <v>1</v>
      </c>
      <c r="BL38" s="105">
        <v>50</v>
      </c>
      <c r="BM38" s="105">
        <v>12</v>
      </c>
      <c r="BN38" s="106">
        <f t="shared" si="65"/>
        <v>0.24</v>
      </c>
      <c r="BO38" s="55">
        <v>0</v>
      </c>
      <c r="BP38" s="55">
        <v>0</v>
      </c>
      <c r="BQ38" s="80" t="s">
        <v>293</v>
      </c>
      <c r="BR38" s="55">
        <v>0</v>
      </c>
      <c r="BS38" s="55">
        <v>0</v>
      </c>
      <c r="BT38" s="80" t="s">
        <v>293</v>
      </c>
      <c r="BU38" s="55">
        <v>0</v>
      </c>
      <c r="BV38" s="55">
        <v>0</v>
      </c>
      <c r="BW38" s="80" t="s">
        <v>293</v>
      </c>
      <c r="BX38" s="55">
        <v>0</v>
      </c>
      <c r="BY38" s="55">
        <v>0</v>
      </c>
      <c r="BZ38" s="80" t="s">
        <v>293</v>
      </c>
      <c r="CA38" s="53">
        <f t="shared" si="6"/>
        <v>1</v>
      </c>
      <c r="CB38" s="53">
        <f t="shared" si="7"/>
        <v>0.70434782608695656</v>
      </c>
    </row>
    <row r="39" spans="2:80" s="52" customFormat="1" ht="52.5" hidden="1" customHeight="1" x14ac:dyDescent="0.25">
      <c r="B39" s="99" t="s">
        <v>13</v>
      </c>
      <c r="C39" s="93" t="s">
        <v>158</v>
      </c>
      <c r="D39" s="108" t="s">
        <v>160</v>
      </c>
      <c r="E39" s="114" t="s">
        <v>318</v>
      </c>
      <c r="F39" s="114" t="s">
        <v>292</v>
      </c>
      <c r="G39" s="55">
        <v>0</v>
      </c>
      <c r="H39" s="55">
        <v>0</v>
      </c>
      <c r="I39" s="80" t="s">
        <v>293</v>
      </c>
      <c r="J39" s="55">
        <v>0</v>
      </c>
      <c r="K39" s="55">
        <v>0</v>
      </c>
      <c r="L39" s="80" t="s">
        <v>293</v>
      </c>
      <c r="M39" s="105">
        <v>1</v>
      </c>
      <c r="N39" s="105">
        <v>0</v>
      </c>
      <c r="O39" s="106">
        <f t="shared" ref="O39" si="92">IFERROR(N39/M39,0)</f>
        <v>0</v>
      </c>
      <c r="P39" s="105">
        <v>40</v>
      </c>
      <c r="Q39" s="105">
        <v>0</v>
      </c>
      <c r="R39" s="54">
        <f t="shared" ref="R39" si="93">IFERROR(Q39/P39,0)</f>
        <v>0</v>
      </c>
      <c r="S39" s="55">
        <v>0</v>
      </c>
      <c r="T39" s="105">
        <v>1</v>
      </c>
      <c r="U39" s="80" t="s">
        <v>293</v>
      </c>
      <c r="V39" s="55">
        <v>0</v>
      </c>
      <c r="W39" s="105">
        <v>38</v>
      </c>
      <c r="X39" s="80" t="s">
        <v>293</v>
      </c>
      <c r="Y39" s="55">
        <v>0</v>
      </c>
      <c r="Z39" s="55">
        <v>0</v>
      </c>
      <c r="AA39" s="80" t="s">
        <v>293</v>
      </c>
      <c r="AB39" s="55">
        <v>0</v>
      </c>
      <c r="AC39" s="55">
        <v>0</v>
      </c>
      <c r="AD39" s="80" t="s">
        <v>293</v>
      </c>
      <c r="AE39" s="55">
        <v>0</v>
      </c>
      <c r="AF39" s="55">
        <v>0</v>
      </c>
      <c r="AG39" s="80" t="s">
        <v>293</v>
      </c>
      <c r="AH39" s="55">
        <v>0</v>
      </c>
      <c r="AI39" s="55">
        <v>0</v>
      </c>
      <c r="AJ39" s="80" t="s">
        <v>293</v>
      </c>
      <c r="AK39" s="55">
        <v>0</v>
      </c>
      <c r="AL39" s="55">
        <v>0</v>
      </c>
      <c r="AM39" s="80" t="s">
        <v>293</v>
      </c>
      <c r="AN39" s="55">
        <v>0</v>
      </c>
      <c r="AO39" s="55">
        <v>0</v>
      </c>
      <c r="AP39" s="80" t="s">
        <v>293</v>
      </c>
      <c r="AQ39" s="55">
        <v>0</v>
      </c>
      <c r="AR39" s="55">
        <v>0</v>
      </c>
      <c r="AS39" s="80" t="s">
        <v>293</v>
      </c>
      <c r="AT39" s="55">
        <v>0</v>
      </c>
      <c r="AU39" s="55">
        <v>0</v>
      </c>
      <c r="AV39" s="80" t="s">
        <v>293</v>
      </c>
      <c r="AW39" s="55">
        <v>0</v>
      </c>
      <c r="AX39" s="55">
        <v>0</v>
      </c>
      <c r="AY39" s="80" t="s">
        <v>293</v>
      </c>
      <c r="AZ39" s="55">
        <v>0</v>
      </c>
      <c r="BA39" s="55">
        <v>0</v>
      </c>
      <c r="BB39" s="80" t="s">
        <v>293</v>
      </c>
      <c r="BC39" s="105">
        <v>1</v>
      </c>
      <c r="BD39" s="105">
        <v>1</v>
      </c>
      <c r="BE39" s="106">
        <f t="shared" ref="BE39" si="94">IFERROR(BD39/BC39,0)</f>
        <v>1</v>
      </c>
      <c r="BF39" s="105">
        <v>50</v>
      </c>
      <c r="BG39" s="105">
        <v>50</v>
      </c>
      <c r="BH39" s="54">
        <f t="shared" ref="BH39" si="95">IFERROR(BG39/BF39,0)</f>
        <v>1</v>
      </c>
      <c r="BI39" s="55">
        <v>0</v>
      </c>
      <c r="BJ39" s="55">
        <v>0</v>
      </c>
      <c r="BK39" s="80" t="s">
        <v>293</v>
      </c>
      <c r="BL39" s="55">
        <v>0</v>
      </c>
      <c r="BM39" s="55">
        <v>0</v>
      </c>
      <c r="BN39" s="80" t="s">
        <v>293</v>
      </c>
      <c r="BO39" s="55">
        <v>0</v>
      </c>
      <c r="BP39" s="55">
        <v>0</v>
      </c>
      <c r="BQ39" s="80" t="s">
        <v>293</v>
      </c>
      <c r="BR39" s="55">
        <v>0</v>
      </c>
      <c r="BS39" s="55">
        <v>0</v>
      </c>
      <c r="BT39" s="80" t="s">
        <v>293</v>
      </c>
      <c r="BU39" s="55">
        <v>0</v>
      </c>
      <c r="BV39" s="55">
        <v>0</v>
      </c>
      <c r="BW39" s="80" t="s">
        <v>293</v>
      </c>
      <c r="BX39" s="55">
        <v>0</v>
      </c>
      <c r="BY39" s="55">
        <v>0</v>
      </c>
      <c r="BZ39" s="80" t="s">
        <v>293</v>
      </c>
      <c r="CA39" s="53">
        <f t="shared" si="6"/>
        <v>1</v>
      </c>
      <c r="CB39" s="53">
        <f t="shared" si="7"/>
        <v>0.97777777777777775</v>
      </c>
    </row>
    <row r="40" spans="2:80" s="52" customFormat="1" ht="50.25" hidden="1" customHeight="1" x14ac:dyDescent="0.25">
      <c r="B40" s="99" t="s">
        <v>13</v>
      </c>
      <c r="C40" s="93" t="s">
        <v>158</v>
      </c>
      <c r="D40" s="108" t="s">
        <v>161</v>
      </c>
      <c r="E40" s="114" t="s">
        <v>319</v>
      </c>
      <c r="F40" s="114" t="s">
        <v>312</v>
      </c>
      <c r="G40" s="55">
        <v>0</v>
      </c>
      <c r="H40" s="55">
        <v>0</v>
      </c>
      <c r="I40" s="80" t="s">
        <v>293</v>
      </c>
      <c r="J40" s="55">
        <v>0</v>
      </c>
      <c r="K40" s="55">
        <v>0</v>
      </c>
      <c r="L40" s="80" t="s">
        <v>293</v>
      </c>
      <c r="M40" s="55">
        <v>0</v>
      </c>
      <c r="N40" s="55">
        <v>0</v>
      </c>
      <c r="O40" s="80" t="s">
        <v>293</v>
      </c>
      <c r="P40" s="55">
        <v>0</v>
      </c>
      <c r="Q40" s="55">
        <v>0</v>
      </c>
      <c r="R40" s="80" t="s">
        <v>293</v>
      </c>
      <c r="S40" s="55">
        <v>0</v>
      </c>
      <c r="T40" s="55">
        <v>0</v>
      </c>
      <c r="U40" s="80" t="s">
        <v>293</v>
      </c>
      <c r="V40" s="55">
        <v>0</v>
      </c>
      <c r="W40" s="55">
        <v>0</v>
      </c>
      <c r="X40" s="80" t="s">
        <v>293</v>
      </c>
      <c r="Y40" s="55">
        <v>0</v>
      </c>
      <c r="Z40" s="55">
        <v>0</v>
      </c>
      <c r="AA40" s="80" t="s">
        <v>293</v>
      </c>
      <c r="AB40" s="55">
        <v>0</v>
      </c>
      <c r="AC40" s="55">
        <v>0</v>
      </c>
      <c r="AD40" s="80" t="s">
        <v>293</v>
      </c>
      <c r="AE40" s="105">
        <v>1</v>
      </c>
      <c r="AF40" s="105">
        <v>0</v>
      </c>
      <c r="AG40" s="106">
        <f t="shared" ref="AG40" si="96">IFERROR(AF40/AE40,0)</f>
        <v>0</v>
      </c>
      <c r="AH40" s="105">
        <v>80</v>
      </c>
      <c r="AI40" s="105">
        <v>0</v>
      </c>
      <c r="AJ40" s="54">
        <f t="shared" ref="AJ40" si="97">IFERROR(AI40/AH40,0)</f>
        <v>0</v>
      </c>
      <c r="AK40" s="55">
        <v>0</v>
      </c>
      <c r="AL40" s="116">
        <v>1</v>
      </c>
      <c r="AM40" s="80" t="s">
        <v>293</v>
      </c>
      <c r="AN40" s="55">
        <v>0</v>
      </c>
      <c r="AO40" s="116">
        <v>45</v>
      </c>
      <c r="AP40" s="80" t="s">
        <v>293</v>
      </c>
      <c r="AQ40" s="55">
        <v>0</v>
      </c>
      <c r="AR40" s="55">
        <v>0</v>
      </c>
      <c r="AS40" s="80" t="s">
        <v>293</v>
      </c>
      <c r="AT40" s="55">
        <v>0</v>
      </c>
      <c r="AU40" s="55">
        <v>0</v>
      </c>
      <c r="AV40" s="80" t="s">
        <v>293</v>
      </c>
      <c r="AW40" s="55">
        <v>0</v>
      </c>
      <c r="AX40" s="55">
        <v>0</v>
      </c>
      <c r="AY40" s="80" t="s">
        <v>293</v>
      </c>
      <c r="AZ40" s="55">
        <v>0</v>
      </c>
      <c r="BA40" s="55">
        <v>0</v>
      </c>
      <c r="BB40" s="80" t="s">
        <v>293</v>
      </c>
      <c r="BC40" s="55">
        <v>0</v>
      </c>
      <c r="BD40" s="55">
        <v>0</v>
      </c>
      <c r="BE40" s="80" t="s">
        <v>293</v>
      </c>
      <c r="BF40" s="55">
        <v>0</v>
      </c>
      <c r="BG40" s="55">
        <v>0</v>
      </c>
      <c r="BH40" s="80" t="s">
        <v>293</v>
      </c>
      <c r="BI40" s="55">
        <v>0</v>
      </c>
      <c r="BJ40" s="55">
        <v>0</v>
      </c>
      <c r="BK40" s="80" t="s">
        <v>293</v>
      </c>
      <c r="BL40" s="55">
        <v>0</v>
      </c>
      <c r="BM40" s="55">
        <v>0</v>
      </c>
      <c r="BN40" s="80" t="s">
        <v>293</v>
      </c>
      <c r="BO40" s="55">
        <v>0</v>
      </c>
      <c r="BP40" s="55">
        <v>0</v>
      </c>
      <c r="BQ40" s="80" t="s">
        <v>293</v>
      </c>
      <c r="BR40" s="55">
        <v>0</v>
      </c>
      <c r="BS40" s="55">
        <v>0</v>
      </c>
      <c r="BT40" s="80" t="s">
        <v>293</v>
      </c>
      <c r="BU40" s="55">
        <v>0</v>
      </c>
      <c r="BV40" s="55">
        <v>0</v>
      </c>
      <c r="BW40" s="80" t="s">
        <v>293</v>
      </c>
      <c r="BX40" s="55">
        <v>0</v>
      </c>
      <c r="BY40" s="55">
        <v>0</v>
      </c>
      <c r="BZ40" s="80" t="s">
        <v>293</v>
      </c>
      <c r="CA40" s="53">
        <f t="shared" si="6"/>
        <v>1</v>
      </c>
      <c r="CB40" s="53">
        <f t="shared" si="7"/>
        <v>0.5625</v>
      </c>
    </row>
    <row r="41" spans="2:80" s="52" customFormat="1" ht="99" hidden="1" customHeight="1" x14ac:dyDescent="0.25">
      <c r="B41" s="99" t="s">
        <v>13</v>
      </c>
      <c r="C41" s="93" t="s">
        <v>162</v>
      </c>
      <c r="D41" s="108" t="s">
        <v>165</v>
      </c>
      <c r="E41" s="114" t="s">
        <v>318</v>
      </c>
      <c r="F41" s="114" t="s">
        <v>292</v>
      </c>
      <c r="G41" s="55">
        <v>0</v>
      </c>
      <c r="H41" s="55">
        <v>0</v>
      </c>
      <c r="I41" s="80" t="s">
        <v>293</v>
      </c>
      <c r="J41" s="55">
        <v>0</v>
      </c>
      <c r="K41" s="55">
        <v>0</v>
      </c>
      <c r="L41" s="80" t="s">
        <v>293</v>
      </c>
      <c r="M41" s="55">
        <v>0</v>
      </c>
      <c r="N41" s="55">
        <v>0</v>
      </c>
      <c r="O41" s="80" t="s">
        <v>293</v>
      </c>
      <c r="P41" s="55">
        <v>0</v>
      </c>
      <c r="Q41" s="55">
        <v>0</v>
      </c>
      <c r="R41" s="80" t="s">
        <v>293</v>
      </c>
      <c r="S41" s="55">
        <v>0</v>
      </c>
      <c r="T41" s="55">
        <v>0</v>
      </c>
      <c r="U41" s="80" t="s">
        <v>293</v>
      </c>
      <c r="V41" s="55">
        <v>0</v>
      </c>
      <c r="W41" s="55">
        <v>0</v>
      </c>
      <c r="X41" s="80" t="s">
        <v>293</v>
      </c>
      <c r="Y41" s="105">
        <v>1</v>
      </c>
      <c r="Z41" s="105">
        <v>1</v>
      </c>
      <c r="AA41" s="106">
        <f t="shared" ref="AA41" si="98">IFERROR(Z41/Y41,0)</f>
        <v>1</v>
      </c>
      <c r="AB41" s="105">
        <v>60</v>
      </c>
      <c r="AC41" s="105">
        <v>63</v>
      </c>
      <c r="AD41" s="54">
        <f t="shared" ref="AD41" si="99">IFERROR(AC41/AB41,0)</f>
        <v>1.05</v>
      </c>
      <c r="AE41" s="55">
        <v>0</v>
      </c>
      <c r="AF41" s="55">
        <v>0</v>
      </c>
      <c r="AG41" s="80" t="s">
        <v>293</v>
      </c>
      <c r="AH41" s="55">
        <v>0</v>
      </c>
      <c r="AI41" s="55">
        <v>0</v>
      </c>
      <c r="AJ41" s="80" t="s">
        <v>293</v>
      </c>
      <c r="AK41" s="55">
        <v>0</v>
      </c>
      <c r="AL41" s="55">
        <v>0</v>
      </c>
      <c r="AM41" s="80" t="s">
        <v>293</v>
      </c>
      <c r="AN41" s="55">
        <v>0</v>
      </c>
      <c r="AO41" s="55">
        <v>0</v>
      </c>
      <c r="AP41" s="80" t="s">
        <v>293</v>
      </c>
      <c r="AQ41" s="116">
        <v>0</v>
      </c>
      <c r="AR41" s="116">
        <v>1</v>
      </c>
      <c r="AS41" s="80" t="s">
        <v>293</v>
      </c>
      <c r="AT41" s="116">
        <v>0</v>
      </c>
      <c r="AU41" s="116">
        <v>9</v>
      </c>
      <c r="AV41" s="80" t="s">
        <v>293</v>
      </c>
      <c r="AW41" s="55">
        <v>0</v>
      </c>
      <c r="AX41" s="55">
        <v>0</v>
      </c>
      <c r="AY41" s="80" t="s">
        <v>293</v>
      </c>
      <c r="AZ41" s="55">
        <v>0</v>
      </c>
      <c r="BA41" s="55">
        <v>0</v>
      </c>
      <c r="BB41" s="80" t="s">
        <v>293</v>
      </c>
      <c r="BC41" s="55">
        <v>0</v>
      </c>
      <c r="BD41" s="55">
        <v>0</v>
      </c>
      <c r="BE41" s="80" t="s">
        <v>293</v>
      </c>
      <c r="BF41" s="55">
        <v>0</v>
      </c>
      <c r="BG41" s="55">
        <v>0</v>
      </c>
      <c r="BH41" s="80" t="s">
        <v>293</v>
      </c>
      <c r="BI41" s="105">
        <v>1</v>
      </c>
      <c r="BJ41" s="105">
        <v>1</v>
      </c>
      <c r="BK41" s="106">
        <f t="shared" ref="BK41" si="100">IFERROR(BJ41/BI41,0)</f>
        <v>1</v>
      </c>
      <c r="BL41" s="105">
        <v>60</v>
      </c>
      <c r="BM41" s="105">
        <v>6</v>
      </c>
      <c r="BN41" s="106">
        <f t="shared" ref="BN41" si="101">IFERROR(BM41/BL41,0)</f>
        <v>0.1</v>
      </c>
      <c r="BO41" s="55">
        <v>0</v>
      </c>
      <c r="BP41" s="55">
        <v>0</v>
      </c>
      <c r="BQ41" s="80" t="s">
        <v>293</v>
      </c>
      <c r="BR41" s="55">
        <v>0</v>
      </c>
      <c r="BS41" s="55">
        <v>0</v>
      </c>
      <c r="BT41" s="80" t="s">
        <v>293</v>
      </c>
      <c r="BU41" s="55">
        <v>0</v>
      </c>
      <c r="BV41" s="55">
        <v>0</v>
      </c>
      <c r="BW41" s="80" t="s">
        <v>293</v>
      </c>
      <c r="BX41" s="55">
        <v>0</v>
      </c>
      <c r="BY41" s="55">
        <v>0</v>
      </c>
      <c r="BZ41" s="80" t="s">
        <v>293</v>
      </c>
      <c r="CA41" s="53">
        <f t="shared" si="6"/>
        <v>1.5</v>
      </c>
      <c r="CB41" s="53">
        <f t="shared" si="7"/>
        <v>0.65</v>
      </c>
    </row>
    <row r="42" spans="2:80" s="52" customFormat="1" ht="50.25" hidden="1" customHeight="1" x14ac:dyDescent="0.25">
      <c r="B42" s="99" t="s">
        <v>13</v>
      </c>
      <c r="C42" s="93" t="s">
        <v>167</v>
      </c>
      <c r="D42" s="108" t="s">
        <v>168</v>
      </c>
      <c r="E42" s="114" t="s">
        <v>315</v>
      </c>
      <c r="F42" s="114" t="s">
        <v>292</v>
      </c>
      <c r="G42" s="55">
        <v>0</v>
      </c>
      <c r="H42" s="55">
        <v>0</v>
      </c>
      <c r="I42" s="80" t="s">
        <v>293</v>
      </c>
      <c r="J42" s="55">
        <v>0</v>
      </c>
      <c r="K42" s="55">
        <v>0</v>
      </c>
      <c r="L42" s="80" t="s">
        <v>293</v>
      </c>
      <c r="M42" s="55">
        <v>0</v>
      </c>
      <c r="N42" s="55">
        <v>0</v>
      </c>
      <c r="O42" s="80" t="s">
        <v>293</v>
      </c>
      <c r="P42" s="55">
        <v>0</v>
      </c>
      <c r="Q42" s="55">
        <v>0</v>
      </c>
      <c r="R42" s="80" t="s">
        <v>293</v>
      </c>
      <c r="S42" s="55">
        <v>0</v>
      </c>
      <c r="T42" s="55">
        <v>0</v>
      </c>
      <c r="U42" s="80" t="s">
        <v>293</v>
      </c>
      <c r="V42" s="55">
        <v>0</v>
      </c>
      <c r="W42" s="55">
        <v>0</v>
      </c>
      <c r="X42" s="80" t="s">
        <v>293</v>
      </c>
      <c r="Y42" s="55">
        <v>0</v>
      </c>
      <c r="Z42" s="55">
        <v>0</v>
      </c>
      <c r="AA42" s="80" t="s">
        <v>293</v>
      </c>
      <c r="AB42" s="55">
        <v>0</v>
      </c>
      <c r="AC42" s="55">
        <v>0</v>
      </c>
      <c r="AD42" s="80" t="s">
        <v>293</v>
      </c>
      <c r="AE42" s="55">
        <v>0</v>
      </c>
      <c r="AF42" s="55">
        <v>0</v>
      </c>
      <c r="AG42" s="80" t="s">
        <v>293</v>
      </c>
      <c r="AH42" s="55">
        <v>0</v>
      </c>
      <c r="AI42" s="55">
        <v>0</v>
      </c>
      <c r="AJ42" s="80" t="s">
        <v>293</v>
      </c>
      <c r="AK42" s="105">
        <v>1</v>
      </c>
      <c r="AL42" s="105">
        <v>1</v>
      </c>
      <c r="AM42" s="106">
        <f t="shared" ref="AM42" si="102">IFERROR(AL42/AK42,0)</f>
        <v>1</v>
      </c>
      <c r="AN42" s="105">
        <v>60</v>
      </c>
      <c r="AO42" s="105">
        <v>47</v>
      </c>
      <c r="AP42" s="106">
        <f t="shared" ref="AP42" si="103">IFERROR(AO42/AN42,0)</f>
        <v>0.78333333333333333</v>
      </c>
      <c r="AQ42" s="55">
        <v>0</v>
      </c>
      <c r="AR42" s="55">
        <v>0</v>
      </c>
      <c r="AS42" s="80" t="s">
        <v>293</v>
      </c>
      <c r="AT42" s="55">
        <v>0</v>
      </c>
      <c r="AU42" s="55">
        <v>0</v>
      </c>
      <c r="AV42" s="80" t="s">
        <v>293</v>
      </c>
      <c r="AW42" s="55">
        <v>0</v>
      </c>
      <c r="AX42" s="55">
        <v>0</v>
      </c>
      <c r="AY42" s="80" t="s">
        <v>293</v>
      </c>
      <c r="AZ42" s="55">
        <v>0</v>
      </c>
      <c r="BA42" s="55">
        <v>0</v>
      </c>
      <c r="BB42" s="80" t="s">
        <v>293</v>
      </c>
      <c r="BC42" s="55">
        <v>0</v>
      </c>
      <c r="BD42" s="55">
        <v>0</v>
      </c>
      <c r="BE42" s="80" t="s">
        <v>293</v>
      </c>
      <c r="BF42" s="55">
        <v>0</v>
      </c>
      <c r="BG42" s="55">
        <v>0</v>
      </c>
      <c r="BH42" s="80" t="s">
        <v>293</v>
      </c>
      <c r="BI42" s="55">
        <v>0</v>
      </c>
      <c r="BJ42" s="55">
        <v>0</v>
      </c>
      <c r="BK42" s="80" t="s">
        <v>293</v>
      </c>
      <c r="BL42" s="55">
        <v>0</v>
      </c>
      <c r="BM42" s="55">
        <v>0</v>
      </c>
      <c r="BN42" s="80" t="s">
        <v>293</v>
      </c>
      <c r="BO42" s="55">
        <v>0</v>
      </c>
      <c r="BP42" s="55">
        <v>0</v>
      </c>
      <c r="BQ42" s="80" t="s">
        <v>293</v>
      </c>
      <c r="BR42" s="55">
        <v>0</v>
      </c>
      <c r="BS42" s="55">
        <v>0</v>
      </c>
      <c r="BT42" s="80" t="s">
        <v>293</v>
      </c>
      <c r="BU42" s="55">
        <v>0</v>
      </c>
      <c r="BV42" s="55">
        <v>0</v>
      </c>
      <c r="BW42" s="80" t="s">
        <v>293</v>
      </c>
      <c r="BX42" s="55">
        <v>0</v>
      </c>
      <c r="BY42" s="55">
        <v>0</v>
      </c>
      <c r="BZ42" s="80" t="s">
        <v>293</v>
      </c>
      <c r="CA42" s="53">
        <f t="shared" si="6"/>
        <v>1</v>
      </c>
      <c r="CB42" s="53">
        <f t="shared" si="7"/>
        <v>0.78333333333333333</v>
      </c>
    </row>
    <row r="43" spans="2:80" s="52" customFormat="1" ht="67.5" hidden="1" customHeight="1" x14ac:dyDescent="0.25">
      <c r="B43" s="99" t="s">
        <v>13</v>
      </c>
      <c r="C43" s="93" t="s">
        <v>171</v>
      </c>
      <c r="D43" s="108" t="s">
        <v>172</v>
      </c>
      <c r="E43" s="114" t="s">
        <v>320</v>
      </c>
      <c r="F43" s="114" t="s">
        <v>294</v>
      </c>
      <c r="G43" s="55">
        <v>0</v>
      </c>
      <c r="H43" s="55">
        <v>0</v>
      </c>
      <c r="I43" s="80" t="s">
        <v>293</v>
      </c>
      <c r="J43" s="55">
        <v>0</v>
      </c>
      <c r="K43" s="55">
        <v>0</v>
      </c>
      <c r="L43" s="80" t="s">
        <v>293</v>
      </c>
      <c r="M43" s="55">
        <v>0</v>
      </c>
      <c r="N43" s="55">
        <v>0</v>
      </c>
      <c r="O43" s="80" t="s">
        <v>293</v>
      </c>
      <c r="P43" s="55">
        <v>0</v>
      </c>
      <c r="Q43" s="55">
        <v>0</v>
      </c>
      <c r="R43" s="80" t="s">
        <v>293</v>
      </c>
      <c r="S43" s="105">
        <v>1</v>
      </c>
      <c r="T43" s="105">
        <v>1</v>
      </c>
      <c r="U43" s="106">
        <f t="shared" ref="U43" si="104">IFERROR(T43/S43,0)</f>
        <v>1</v>
      </c>
      <c r="V43" s="105">
        <v>6</v>
      </c>
      <c r="W43" s="105">
        <v>0</v>
      </c>
      <c r="X43" s="106">
        <f t="shared" ref="X43" si="105">IFERROR(W43/V43,0)</f>
        <v>0</v>
      </c>
      <c r="Y43" s="55">
        <v>0</v>
      </c>
      <c r="Z43" s="55">
        <v>0</v>
      </c>
      <c r="AA43" s="80" t="s">
        <v>293</v>
      </c>
      <c r="AB43" s="55">
        <v>0</v>
      </c>
      <c r="AC43" s="55">
        <v>0</v>
      </c>
      <c r="AD43" s="80" t="s">
        <v>293</v>
      </c>
      <c r="AE43" s="55">
        <v>0</v>
      </c>
      <c r="AF43" s="55">
        <v>0</v>
      </c>
      <c r="AG43" s="80" t="s">
        <v>293</v>
      </c>
      <c r="AH43" s="55">
        <v>0</v>
      </c>
      <c r="AI43" s="55">
        <v>0</v>
      </c>
      <c r="AJ43" s="80" t="s">
        <v>293</v>
      </c>
      <c r="AK43" s="55">
        <v>0</v>
      </c>
      <c r="AL43" s="55">
        <v>0</v>
      </c>
      <c r="AM43" s="80" t="s">
        <v>293</v>
      </c>
      <c r="AN43" s="55">
        <v>0</v>
      </c>
      <c r="AO43" s="55">
        <v>0</v>
      </c>
      <c r="AP43" s="80" t="s">
        <v>293</v>
      </c>
      <c r="AQ43" s="55">
        <v>0</v>
      </c>
      <c r="AR43" s="55">
        <v>0</v>
      </c>
      <c r="AS43" s="80" t="s">
        <v>293</v>
      </c>
      <c r="AT43" s="55">
        <v>0</v>
      </c>
      <c r="AU43" s="55">
        <v>0</v>
      </c>
      <c r="AV43" s="80" t="s">
        <v>293</v>
      </c>
      <c r="AW43" s="55">
        <v>0</v>
      </c>
      <c r="AX43" s="55">
        <v>0</v>
      </c>
      <c r="AY43" s="80" t="s">
        <v>293</v>
      </c>
      <c r="AZ43" s="55">
        <v>0</v>
      </c>
      <c r="BA43" s="55">
        <v>0</v>
      </c>
      <c r="BB43" s="80" t="s">
        <v>293</v>
      </c>
      <c r="BC43" s="55">
        <v>0</v>
      </c>
      <c r="BD43" s="55">
        <v>0</v>
      </c>
      <c r="BE43" s="80" t="s">
        <v>293</v>
      </c>
      <c r="BF43" s="55">
        <v>0</v>
      </c>
      <c r="BG43" s="55">
        <v>0</v>
      </c>
      <c r="BH43" s="80" t="s">
        <v>293</v>
      </c>
      <c r="BI43" s="55">
        <v>0</v>
      </c>
      <c r="BJ43" s="55">
        <v>0</v>
      </c>
      <c r="BK43" s="80" t="s">
        <v>293</v>
      </c>
      <c r="BL43" s="55">
        <v>0</v>
      </c>
      <c r="BM43" s="55">
        <v>0</v>
      </c>
      <c r="BN43" s="80" t="s">
        <v>293</v>
      </c>
      <c r="BO43" s="55">
        <v>0</v>
      </c>
      <c r="BP43" s="55">
        <v>0</v>
      </c>
      <c r="BQ43" s="80" t="s">
        <v>293</v>
      </c>
      <c r="BR43" s="55">
        <v>0</v>
      </c>
      <c r="BS43" s="55">
        <v>0</v>
      </c>
      <c r="BT43" s="80" t="s">
        <v>293</v>
      </c>
      <c r="BU43" s="55">
        <v>0</v>
      </c>
      <c r="BV43" s="55">
        <v>0</v>
      </c>
      <c r="BW43" s="80" t="s">
        <v>293</v>
      </c>
      <c r="BX43" s="55">
        <v>0</v>
      </c>
      <c r="BY43" s="55">
        <v>0</v>
      </c>
      <c r="BZ43" s="80" t="s">
        <v>293</v>
      </c>
      <c r="CA43" s="53">
        <f t="shared" si="6"/>
        <v>1</v>
      </c>
      <c r="CB43" s="53">
        <f t="shared" si="7"/>
        <v>0</v>
      </c>
    </row>
    <row r="44" spans="2:80" s="52" customFormat="1" ht="50.25" hidden="1" customHeight="1" x14ac:dyDescent="0.25">
      <c r="B44" s="99" t="s">
        <v>13</v>
      </c>
      <c r="C44" s="93" t="s">
        <v>171</v>
      </c>
      <c r="D44" s="108" t="s">
        <v>173</v>
      </c>
      <c r="E44" s="114" t="s">
        <v>315</v>
      </c>
      <c r="F44" s="114" t="s">
        <v>294</v>
      </c>
      <c r="G44" s="55">
        <v>0</v>
      </c>
      <c r="H44" s="55">
        <v>0</v>
      </c>
      <c r="I44" s="80" t="s">
        <v>293</v>
      </c>
      <c r="J44" s="55">
        <v>0</v>
      </c>
      <c r="K44" s="55">
        <v>0</v>
      </c>
      <c r="L44" s="80" t="s">
        <v>293</v>
      </c>
      <c r="M44" s="55">
        <v>0</v>
      </c>
      <c r="N44" s="55">
        <v>0</v>
      </c>
      <c r="O44" s="80" t="s">
        <v>293</v>
      </c>
      <c r="P44" s="55">
        <v>0</v>
      </c>
      <c r="Q44" s="55">
        <v>0</v>
      </c>
      <c r="R44" s="80" t="s">
        <v>293</v>
      </c>
      <c r="S44" s="105">
        <v>1</v>
      </c>
      <c r="T44" s="105">
        <v>1</v>
      </c>
      <c r="U44" s="106">
        <f t="shared" ref="U44" si="106">IFERROR(T44/S44,0)</f>
        <v>1</v>
      </c>
      <c r="V44" s="105">
        <v>80</v>
      </c>
      <c r="W44" s="105">
        <v>22</v>
      </c>
      <c r="X44" s="106">
        <f t="shared" ref="X44" si="107">IFERROR(W44/V44,0)</f>
        <v>0.27500000000000002</v>
      </c>
      <c r="Y44" s="55">
        <v>0</v>
      </c>
      <c r="Z44" s="55">
        <v>0</v>
      </c>
      <c r="AA44" s="80" t="s">
        <v>293</v>
      </c>
      <c r="AB44" s="55">
        <v>0</v>
      </c>
      <c r="AC44" s="55">
        <v>0</v>
      </c>
      <c r="AD44" s="80" t="s">
        <v>293</v>
      </c>
      <c r="AE44" s="55">
        <v>0</v>
      </c>
      <c r="AF44" s="55">
        <v>0</v>
      </c>
      <c r="AG44" s="80" t="s">
        <v>293</v>
      </c>
      <c r="AH44" s="55">
        <v>0</v>
      </c>
      <c r="AI44" s="55">
        <v>0</v>
      </c>
      <c r="AJ44" s="80" t="s">
        <v>293</v>
      </c>
      <c r="AK44" s="55">
        <v>0</v>
      </c>
      <c r="AL44" s="55">
        <v>0</v>
      </c>
      <c r="AM44" s="80" t="s">
        <v>293</v>
      </c>
      <c r="AN44" s="55">
        <v>0</v>
      </c>
      <c r="AO44" s="55">
        <v>0</v>
      </c>
      <c r="AP44" s="80" t="s">
        <v>293</v>
      </c>
      <c r="AQ44" s="55">
        <v>0</v>
      </c>
      <c r="AR44" s="55">
        <v>0</v>
      </c>
      <c r="AS44" s="80" t="s">
        <v>293</v>
      </c>
      <c r="AT44" s="55">
        <v>0</v>
      </c>
      <c r="AU44" s="55">
        <v>0</v>
      </c>
      <c r="AV44" s="80" t="s">
        <v>293</v>
      </c>
      <c r="AW44" s="55">
        <v>0</v>
      </c>
      <c r="AX44" s="55">
        <v>0</v>
      </c>
      <c r="AY44" s="80" t="s">
        <v>293</v>
      </c>
      <c r="AZ44" s="55">
        <v>0</v>
      </c>
      <c r="BA44" s="55">
        <v>0</v>
      </c>
      <c r="BB44" s="80" t="s">
        <v>293</v>
      </c>
      <c r="BC44" s="55">
        <v>0</v>
      </c>
      <c r="BD44" s="55">
        <v>0</v>
      </c>
      <c r="BE44" s="80" t="s">
        <v>293</v>
      </c>
      <c r="BF44" s="55">
        <v>0</v>
      </c>
      <c r="BG44" s="55">
        <v>0</v>
      </c>
      <c r="BH44" s="80" t="s">
        <v>293</v>
      </c>
      <c r="BI44" s="55">
        <v>0</v>
      </c>
      <c r="BJ44" s="55">
        <v>0</v>
      </c>
      <c r="BK44" s="80" t="s">
        <v>293</v>
      </c>
      <c r="BL44" s="55">
        <v>0</v>
      </c>
      <c r="BM44" s="55">
        <v>0</v>
      </c>
      <c r="BN44" s="80" t="s">
        <v>293</v>
      </c>
      <c r="BO44" s="55">
        <v>0</v>
      </c>
      <c r="BP44" s="55">
        <v>0</v>
      </c>
      <c r="BQ44" s="80" t="s">
        <v>293</v>
      </c>
      <c r="BR44" s="55">
        <v>0</v>
      </c>
      <c r="BS44" s="55">
        <v>0</v>
      </c>
      <c r="BT44" s="80" t="s">
        <v>293</v>
      </c>
      <c r="BU44" s="55">
        <v>0</v>
      </c>
      <c r="BV44" s="55">
        <v>0</v>
      </c>
      <c r="BW44" s="80" t="s">
        <v>293</v>
      </c>
      <c r="BX44" s="55">
        <v>0</v>
      </c>
      <c r="BY44" s="55">
        <v>0</v>
      </c>
      <c r="BZ44" s="80" t="s">
        <v>293</v>
      </c>
      <c r="CA44" s="53">
        <f t="shared" si="6"/>
        <v>1</v>
      </c>
      <c r="CB44" s="53">
        <f t="shared" si="7"/>
        <v>0.27500000000000002</v>
      </c>
    </row>
    <row r="45" spans="2:80" s="52" customFormat="1" ht="42" hidden="1" customHeight="1" x14ac:dyDescent="0.25">
      <c r="B45" s="99" t="s">
        <v>13</v>
      </c>
      <c r="C45" s="93" t="s">
        <v>171</v>
      </c>
      <c r="D45" s="108" t="s">
        <v>174</v>
      </c>
      <c r="E45" s="114" t="s">
        <v>320</v>
      </c>
      <c r="F45" s="114" t="s">
        <v>312</v>
      </c>
      <c r="G45" s="55">
        <v>0</v>
      </c>
      <c r="H45" s="55">
        <v>0</v>
      </c>
      <c r="I45" s="80" t="s">
        <v>293</v>
      </c>
      <c r="J45" s="55">
        <v>0</v>
      </c>
      <c r="K45" s="55">
        <v>0</v>
      </c>
      <c r="L45" s="80" t="s">
        <v>293</v>
      </c>
      <c r="M45" s="55">
        <v>0</v>
      </c>
      <c r="N45" s="55">
        <v>0</v>
      </c>
      <c r="O45" s="80" t="s">
        <v>293</v>
      </c>
      <c r="P45" s="55">
        <v>0</v>
      </c>
      <c r="Q45" s="55">
        <v>0</v>
      </c>
      <c r="R45" s="80" t="s">
        <v>293</v>
      </c>
      <c r="S45" s="55">
        <v>0</v>
      </c>
      <c r="T45" s="55">
        <v>0</v>
      </c>
      <c r="U45" s="80" t="s">
        <v>293</v>
      </c>
      <c r="V45" s="55">
        <v>0</v>
      </c>
      <c r="W45" s="55">
        <v>0</v>
      </c>
      <c r="X45" s="80" t="s">
        <v>293</v>
      </c>
      <c r="Y45" s="105">
        <v>1</v>
      </c>
      <c r="Z45" s="105">
        <v>0</v>
      </c>
      <c r="AA45" s="106">
        <f t="shared" ref="AA45" si="108">IFERROR(Z45/Y45,0)</f>
        <v>0</v>
      </c>
      <c r="AB45" s="105">
        <v>6</v>
      </c>
      <c r="AC45" s="105">
        <v>0</v>
      </c>
      <c r="AD45" s="54">
        <f t="shared" ref="AD45" si="109">IFERROR(AC45/AB45,0)</f>
        <v>0</v>
      </c>
      <c r="AE45" s="55">
        <v>0</v>
      </c>
      <c r="AF45" s="55">
        <v>0</v>
      </c>
      <c r="AG45" s="80" t="s">
        <v>293</v>
      </c>
      <c r="AH45" s="55">
        <v>0</v>
      </c>
      <c r="AI45" s="55">
        <v>0</v>
      </c>
      <c r="AJ45" s="80" t="s">
        <v>293</v>
      </c>
      <c r="AK45" s="55">
        <v>0</v>
      </c>
      <c r="AL45" s="55">
        <v>0</v>
      </c>
      <c r="AM45" s="80" t="s">
        <v>293</v>
      </c>
      <c r="AN45" s="55">
        <v>0</v>
      </c>
      <c r="AO45" s="55">
        <v>0</v>
      </c>
      <c r="AP45" s="80" t="s">
        <v>293</v>
      </c>
      <c r="AQ45" s="55">
        <v>0</v>
      </c>
      <c r="AR45" s="55">
        <v>0</v>
      </c>
      <c r="AS45" s="80" t="s">
        <v>293</v>
      </c>
      <c r="AT45" s="55">
        <v>0</v>
      </c>
      <c r="AU45" s="55">
        <v>0</v>
      </c>
      <c r="AV45" s="80" t="s">
        <v>293</v>
      </c>
      <c r="AW45" s="55">
        <v>0</v>
      </c>
      <c r="AX45" s="55">
        <v>0</v>
      </c>
      <c r="AY45" s="80" t="s">
        <v>293</v>
      </c>
      <c r="AZ45" s="55">
        <v>0</v>
      </c>
      <c r="BA45" s="55">
        <v>0</v>
      </c>
      <c r="BB45" s="80" t="s">
        <v>293</v>
      </c>
      <c r="BC45" s="55">
        <v>0</v>
      </c>
      <c r="BD45" s="107">
        <v>0</v>
      </c>
      <c r="BE45" s="80" t="s">
        <v>293</v>
      </c>
      <c r="BF45" s="55">
        <v>0</v>
      </c>
      <c r="BG45" s="107">
        <v>0</v>
      </c>
      <c r="BH45" s="80" t="s">
        <v>293</v>
      </c>
      <c r="BI45" s="55">
        <v>0</v>
      </c>
      <c r="BJ45" s="116">
        <v>1</v>
      </c>
      <c r="BK45" s="80" t="s">
        <v>293</v>
      </c>
      <c r="BL45" s="55">
        <v>0</v>
      </c>
      <c r="BM45" s="116">
        <v>21</v>
      </c>
      <c r="BN45" s="80" t="s">
        <v>293</v>
      </c>
      <c r="BO45" s="55">
        <v>0</v>
      </c>
      <c r="BP45" s="55">
        <v>0</v>
      </c>
      <c r="BQ45" s="80" t="s">
        <v>293</v>
      </c>
      <c r="BR45" s="55">
        <v>0</v>
      </c>
      <c r="BS45" s="55">
        <v>0</v>
      </c>
      <c r="BT45" s="80" t="s">
        <v>293</v>
      </c>
      <c r="BU45" s="55">
        <v>0</v>
      </c>
      <c r="BV45" s="55">
        <v>0</v>
      </c>
      <c r="BW45" s="80" t="s">
        <v>293</v>
      </c>
      <c r="BX45" s="55">
        <v>0</v>
      </c>
      <c r="BY45" s="55">
        <v>0</v>
      </c>
      <c r="BZ45" s="80" t="s">
        <v>293</v>
      </c>
      <c r="CA45" s="53">
        <f t="shared" si="6"/>
        <v>1</v>
      </c>
      <c r="CB45" s="53">
        <f t="shared" si="7"/>
        <v>3.5</v>
      </c>
    </row>
    <row r="46" spans="2:80" s="52" customFormat="1" ht="42" hidden="1" customHeight="1" x14ac:dyDescent="0.25">
      <c r="B46" s="99" t="s">
        <v>13</v>
      </c>
      <c r="C46" s="93" t="s">
        <v>171</v>
      </c>
      <c r="D46" s="108" t="s">
        <v>175</v>
      </c>
      <c r="E46" s="114" t="s">
        <v>320</v>
      </c>
      <c r="F46" s="114" t="s">
        <v>321</v>
      </c>
      <c r="G46" s="55">
        <v>0</v>
      </c>
      <c r="H46" s="55">
        <v>0</v>
      </c>
      <c r="I46" s="80" t="s">
        <v>293</v>
      </c>
      <c r="J46" s="55">
        <v>0</v>
      </c>
      <c r="K46" s="55">
        <v>0</v>
      </c>
      <c r="L46" s="80" t="s">
        <v>293</v>
      </c>
      <c r="M46" s="55">
        <v>0</v>
      </c>
      <c r="N46" s="55">
        <v>0</v>
      </c>
      <c r="O46" s="80" t="s">
        <v>293</v>
      </c>
      <c r="P46" s="55">
        <v>0</v>
      </c>
      <c r="Q46" s="55">
        <v>0</v>
      </c>
      <c r="R46" s="80" t="s">
        <v>293</v>
      </c>
      <c r="S46" s="55">
        <v>0</v>
      </c>
      <c r="T46" s="55">
        <v>0</v>
      </c>
      <c r="U46" s="80" t="s">
        <v>293</v>
      </c>
      <c r="V46" s="55">
        <v>0</v>
      </c>
      <c r="W46" s="55">
        <v>0</v>
      </c>
      <c r="X46" s="80" t="s">
        <v>293</v>
      </c>
      <c r="Y46" s="55">
        <v>0</v>
      </c>
      <c r="Z46" s="55">
        <v>0</v>
      </c>
      <c r="AA46" s="80" t="s">
        <v>293</v>
      </c>
      <c r="AB46" s="55">
        <v>0</v>
      </c>
      <c r="AC46" s="55">
        <v>0</v>
      </c>
      <c r="AD46" s="80" t="s">
        <v>293</v>
      </c>
      <c r="AE46" s="55">
        <v>0</v>
      </c>
      <c r="AF46" s="55">
        <v>0</v>
      </c>
      <c r="AG46" s="80" t="s">
        <v>293</v>
      </c>
      <c r="AH46" s="55">
        <v>0</v>
      </c>
      <c r="AI46" s="55">
        <v>0</v>
      </c>
      <c r="AJ46" s="80" t="s">
        <v>293</v>
      </c>
      <c r="AK46" s="55">
        <v>0</v>
      </c>
      <c r="AL46" s="55">
        <v>0</v>
      </c>
      <c r="AM46" s="80" t="s">
        <v>293</v>
      </c>
      <c r="AN46" s="55">
        <v>0</v>
      </c>
      <c r="AO46" s="55">
        <v>0</v>
      </c>
      <c r="AP46" s="80" t="s">
        <v>293</v>
      </c>
      <c r="AQ46" s="55">
        <v>0</v>
      </c>
      <c r="AR46" s="55">
        <v>0</v>
      </c>
      <c r="AS46" s="80" t="s">
        <v>293</v>
      </c>
      <c r="AT46" s="55">
        <v>0</v>
      </c>
      <c r="AU46" s="55">
        <v>0</v>
      </c>
      <c r="AV46" s="80" t="s">
        <v>293</v>
      </c>
      <c r="AW46" s="105">
        <v>1</v>
      </c>
      <c r="AX46" s="105">
        <v>1</v>
      </c>
      <c r="AY46" s="106">
        <f t="shared" ref="AY46" si="110">IFERROR(AX46/AW46,0)</f>
        <v>1</v>
      </c>
      <c r="AZ46" s="105">
        <v>6</v>
      </c>
      <c r="BA46" s="105">
        <v>5</v>
      </c>
      <c r="BB46" s="106">
        <f t="shared" ref="BB46" si="111">IFERROR(BA46/AZ46,0)</f>
        <v>0.83333333333333337</v>
      </c>
      <c r="BC46" s="55">
        <v>0</v>
      </c>
      <c r="BD46" s="55">
        <v>0</v>
      </c>
      <c r="BE46" s="80" t="s">
        <v>293</v>
      </c>
      <c r="BF46" s="55">
        <v>0</v>
      </c>
      <c r="BG46" s="55">
        <v>0</v>
      </c>
      <c r="BH46" s="80" t="s">
        <v>293</v>
      </c>
      <c r="BI46" s="55">
        <v>0</v>
      </c>
      <c r="BJ46" s="55">
        <v>0</v>
      </c>
      <c r="BK46" s="80" t="s">
        <v>293</v>
      </c>
      <c r="BL46" s="55">
        <v>0</v>
      </c>
      <c r="BM46" s="55">
        <v>0</v>
      </c>
      <c r="BN46" s="80" t="s">
        <v>293</v>
      </c>
      <c r="BO46" s="55">
        <v>0</v>
      </c>
      <c r="BP46" s="55">
        <v>0</v>
      </c>
      <c r="BQ46" s="80" t="s">
        <v>293</v>
      </c>
      <c r="BR46" s="55">
        <v>0</v>
      </c>
      <c r="BS46" s="55">
        <v>0</v>
      </c>
      <c r="BT46" s="80" t="s">
        <v>293</v>
      </c>
      <c r="BU46" s="55">
        <v>0</v>
      </c>
      <c r="BV46" s="55">
        <v>0</v>
      </c>
      <c r="BW46" s="80" t="s">
        <v>293</v>
      </c>
      <c r="BX46" s="55">
        <v>0</v>
      </c>
      <c r="BY46" s="55">
        <v>0</v>
      </c>
      <c r="BZ46" s="80" t="s">
        <v>293</v>
      </c>
      <c r="CA46" s="53">
        <f t="shared" si="6"/>
        <v>1</v>
      </c>
      <c r="CB46" s="53">
        <f t="shared" si="7"/>
        <v>0.83333333333333337</v>
      </c>
    </row>
    <row r="47" spans="2:80" s="52" customFormat="1" ht="42" hidden="1" customHeight="1" x14ac:dyDescent="0.25">
      <c r="B47" s="99" t="s">
        <v>13</v>
      </c>
      <c r="C47" s="93" t="s">
        <v>171</v>
      </c>
      <c r="D47" s="108" t="s">
        <v>176</v>
      </c>
      <c r="E47" s="114" t="s">
        <v>315</v>
      </c>
      <c r="F47" s="114" t="s">
        <v>312</v>
      </c>
      <c r="G47" s="55">
        <v>0</v>
      </c>
      <c r="H47" s="55">
        <v>0</v>
      </c>
      <c r="I47" s="80" t="s">
        <v>293</v>
      </c>
      <c r="J47" s="55">
        <v>0</v>
      </c>
      <c r="K47" s="55">
        <v>0</v>
      </c>
      <c r="L47" s="80" t="s">
        <v>293</v>
      </c>
      <c r="M47" s="55">
        <v>0</v>
      </c>
      <c r="N47" s="55">
        <v>0</v>
      </c>
      <c r="O47" s="80" t="s">
        <v>293</v>
      </c>
      <c r="P47" s="55">
        <v>0</v>
      </c>
      <c r="Q47" s="55">
        <v>0</v>
      </c>
      <c r="R47" s="80" t="s">
        <v>293</v>
      </c>
      <c r="S47" s="55">
        <v>0</v>
      </c>
      <c r="T47" s="55">
        <v>0</v>
      </c>
      <c r="U47" s="106">
        <f t="shared" si="40"/>
        <v>0</v>
      </c>
      <c r="V47" s="55">
        <v>0</v>
      </c>
      <c r="W47" s="55">
        <v>0</v>
      </c>
      <c r="X47" s="106">
        <f t="shared" si="41"/>
        <v>0</v>
      </c>
      <c r="Y47" s="55">
        <v>0</v>
      </c>
      <c r="Z47" s="55">
        <v>0</v>
      </c>
      <c r="AA47" s="80" t="s">
        <v>293</v>
      </c>
      <c r="AB47" s="55">
        <v>0</v>
      </c>
      <c r="AC47" s="55">
        <v>0</v>
      </c>
      <c r="AD47" s="80" t="s">
        <v>293</v>
      </c>
      <c r="AE47" s="105">
        <v>1</v>
      </c>
      <c r="AF47" s="105">
        <v>1</v>
      </c>
      <c r="AG47" s="54">
        <f t="shared" ref="AG47" si="112">IFERROR(AF47/AE47,0)</f>
        <v>1</v>
      </c>
      <c r="AH47" s="105">
        <v>25</v>
      </c>
      <c r="AI47" s="105">
        <v>12</v>
      </c>
      <c r="AJ47" s="54">
        <f>IFERROR(AI47/AH47,0)</f>
        <v>0.48</v>
      </c>
      <c r="AK47" s="55">
        <v>0</v>
      </c>
      <c r="AL47" s="55">
        <v>0</v>
      </c>
      <c r="AM47" s="80" t="s">
        <v>293</v>
      </c>
      <c r="AN47" s="55">
        <v>0</v>
      </c>
      <c r="AO47" s="55">
        <v>0</v>
      </c>
      <c r="AP47" s="80" t="s">
        <v>293</v>
      </c>
      <c r="AQ47" s="55">
        <v>0</v>
      </c>
      <c r="AR47" s="55">
        <v>0</v>
      </c>
      <c r="AS47" s="80" t="s">
        <v>293</v>
      </c>
      <c r="AT47" s="55">
        <v>0</v>
      </c>
      <c r="AU47" s="55">
        <v>0</v>
      </c>
      <c r="AV47" s="80" t="s">
        <v>293</v>
      </c>
      <c r="AW47" s="55">
        <v>0</v>
      </c>
      <c r="AX47" s="55">
        <v>0</v>
      </c>
      <c r="AY47" s="80" t="s">
        <v>293</v>
      </c>
      <c r="AZ47" s="55">
        <v>0</v>
      </c>
      <c r="BA47" s="55">
        <v>0</v>
      </c>
      <c r="BB47" s="80" t="s">
        <v>293</v>
      </c>
      <c r="BC47" s="55">
        <v>0</v>
      </c>
      <c r="BD47" s="55">
        <v>0</v>
      </c>
      <c r="BE47" s="80" t="s">
        <v>293</v>
      </c>
      <c r="BF47" s="55">
        <v>0</v>
      </c>
      <c r="BG47" s="55">
        <v>0</v>
      </c>
      <c r="BH47" s="80" t="s">
        <v>293</v>
      </c>
      <c r="BI47" s="55">
        <v>0</v>
      </c>
      <c r="BJ47" s="55">
        <v>0</v>
      </c>
      <c r="BK47" s="80" t="s">
        <v>293</v>
      </c>
      <c r="BL47" s="55">
        <v>0</v>
      </c>
      <c r="BM47" s="55">
        <v>0</v>
      </c>
      <c r="BN47" s="80" t="s">
        <v>293</v>
      </c>
      <c r="BO47" s="55">
        <v>0</v>
      </c>
      <c r="BP47" s="55">
        <v>0</v>
      </c>
      <c r="BQ47" s="80" t="s">
        <v>293</v>
      </c>
      <c r="BR47" s="55">
        <v>0</v>
      </c>
      <c r="BS47" s="55">
        <v>0</v>
      </c>
      <c r="BT47" s="80" t="s">
        <v>293</v>
      </c>
      <c r="BU47" s="55">
        <v>0</v>
      </c>
      <c r="BV47" s="55">
        <v>0</v>
      </c>
      <c r="BW47" s="80" t="s">
        <v>293</v>
      </c>
      <c r="BX47" s="55">
        <v>0</v>
      </c>
      <c r="BY47" s="55">
        <v>0</v>
      </c>
      <c r="BZ47" s="80" t="s">
        <v>293</v>
      </c>
      <c r="CA47" s="53">
        <f t="shared" si="6"/>
        <v>1</v>
      </c>
      <c r="CB47" s="53">
        <f t="shared" si="7"/>
        <v>0.48</v>
      </c>
    </row>
    <row r="48" spans="2:80" s="52" customFormat="1" ht="42" hidden="1" customHeight="1" x14ac:dyDescent="0.25">
      <c r="B48" s="99" t="s">
        <v>13</v>
      </c>
      <c r="C48" s="93" t="s">
        <v>171</v>
      </c>
      <c r="D48" s="108" t="s">
        <v>177</v>
      </c>
      <c r="E48" s="114" t="s">
        <v>315</v>
      </c>
      <c r="F48" s="114" t="s">
        <v>292</v>
      </c>
      <c r="G48" s="55">
        <v>0</v>
      </c>
      <c r="H48" s="55">
        <v>0</v>
      </c>
      <c r="I48" s="80" t="s">
        <v>293</v>
      </c>
      <c r="J48" s="55">
        <v>0</v>
      </c>
      <c r="K48" s="55">
        <v>0</v>
      </c>
      <c r="L48" s="80" t="s">
        <v>293</v>
      </c>
      <c r="M48" s="55">
        <v>0</v>
      </c>
      <c r="N48" s="55">
        <v>0</v>
      </c>
      <c r="O48" s="80" t="s">
        <v>293</v>
      </c>
      <c r="P48" s="55">
        <v>0</v>
      </c>
      <c r="Q48" s="55">
        <v>0</v>
      </c>
      <c r="R48" s="80" t="s">
        <v>293</v>
      </c>
      <c r="S48" s="55">
        <v>0</v>
      </c>
      <c r="T48" s="55">
        <v>0</v>
      </c>
      <c r="U48" s="80" t="s">
        <v>293</v>
      </c>
      <c r="V48" s="55">
        <v>0</v>
      </c>
      <c r="W48" s="55">
        <v>0</v>
      </c>
      <c r="X48" s="80" t="s">
        <v>293</v>
      </c>
      <c r="Y48" s="105">
        <v>1</v>
      </c>
      <c r="Z48" s="105">
        <v>0</v>
      </c>
      <c r="AA48" s="106">
        <f t="shared" ref="AA48" si="113">IFERROR(Z48/Y48,0)</f>
        <v>0</v>
      </c>
      <c r="AB48" s="105">
        <v>150</v>
      </c>
      <c r="AC48" s="105">
        <v>0</v>
      </c>
      <c r="AD48" s="106">
        <f t="shared" ref="AD48" si="114">IFERROR(AC48/AB48,0)</f>
        <v>0</v>
      </c>
      <c r="AE48" s="55">
        <v>0</v>
      </c>
      <c r="AF48" s="55">
        <v>0</v>
      </c>
      <c r="AG48" s="80" t="s">
        <v>293</v>
      </c>
      <c r="AH48" s="55">
        <v>0</v>
      </c>
      <c r="AI48" s="55">
        <v>0</v>
      </c>
      <c r="AJ48" s="80" t="s">
        <v>293</v>
      </c>
      <c r="AK48" s="55">
        <v>0</v>
      </c>
      <c r="AL48" s="55">
        <v>0</v>
      </c>
      <c r="AM48" s="80" t="s">
        <v>293</v>
      </c>
      <c r="AN48" s="55">
        <v>0</v>
      </c>
      <c r="AO48" s="55">
        <v>0</v>
      </c>
      <c r="AP48" s="80" t="s">
        <v>293</v>
      </c>
      <c r="AQ48" s="55">
        <v>0</v>
      </c>
      <c r="AR48" s="55">
        <v>0</v>
      </c>
      <c r="AS48" s="80" t="s">
        <v>293</v>
      </c>
      <c r="AT48" s="55">
        <v>0</v>
      </c>
      <c r="AU48" s="55">
        <v>0</v>
      </c>
      <c r="AV48" s="80" t="s">
        <v>293</v>
      </c>
      <c r="AW48" s="55">
        <v>0</v>
      </c>
      <c r="AX48" s="55">
        <v>0</v>
      </c>
      <c r="AY48" s="80" t="s">
        <v>293</v>
      </c>
      <c r="AZ48" s="55">
        <v>0</v>
      </c>
      <c r="BA48" s="55">
        <v>0</v>
      </c>
      <c r="BB48" s="80" t="s">
        <v>293</v>
      </c>
      <c r="BC48" s="55">
        <v>0</v>
      </c>
      <c r="BD48" s="107">
        <v>0</v>
      </c>
      <c r="BE48" s="80" t="s">
        <v>293</v>
      </c>
      <c r="BF48" s="55">
        <v>0</v>
      </c>
      <c r="BG48" s="107">
        <v>0</v>
      </c>
      <c r="BH48" s="80" t="s">
        <v>293</v>
      </c>
      <c r="BI48" s="55">
        <v>0</v>
      </c>
      <c r="BJ48" s="55">
        <v>0</v>
      </c>
      <c r="BK48" s="80" t="s">
        <v>293</v>
      </c>
      <c r="BL48" s="55">
        <v>0</v>
      </c>
      <c r="BM48" s="55">
        <v>0</v>
      </c>
      <c r="BN48" s="80" t="s">
        <v>293</v>
      </c>
      <c r="BO48" s="55">
        <v>0</v>
      </c>
      <c r="BP48" s="55">
        <v>0</v>
      </c>
      <c r="BQ48" s="80" t="s">
        <v>293</v>
      </c>
      <c r="BR48" s="55">
        <v>0</v>
      </c>
      <c r="BS48" s="55">
        <v>0</v>
      </c>
      <c r="BT48" s="80" t="s">
        <v>293</v>
      </c>
      <c r="BU48" s="55">
        <v>0</v>
      </c>
      <c r="BV48" s="116">
        <v>0</v>
      </c>
      <c r="BW48" s="80" t="s">
        <v>293</v>
      </c>
      <c r="BX48" s="55">
        <v>0</v>
      </c>
      <c r="BY48" s="116">
        <v>0</v>
      </c>
      <c r="BZ48" s="80" t="s">
        <v>293</v>
      </c>
      <c r="CA48" s="53">
        <f t="shared" si="6"/>
        <v>0</v>
      </c>
      <c r="CB48" s="53" t="e">
        <f>(K48+Q48+W48+AC48+AI48+AO48+BG48+BA48+#REF!+BM48+BS48+BY48)/(J48+P48+V48+AB48+AH48+AN48+AT48+AZ48+BF48+BL48+BR48+BX48)</f>
        <v>#REF!</v>
      </c>
    </row>
    <row r="49" spans="2:80" s="52" customFormat="1" ht="42" hidden="1" customHeight="1" x14ac:dyDescent="0.25">
      <c r="B49" s="99" t="s">
        <v>13</v>
      </c>
      <c r="C49" s="93" t="s">
        <v>178</v>
      </c>
      <c r="D49" s="108" t="s">
        <v>181</v>
      </c>
      <c r="E49" s="114" t="s">
        <v>315</v>
      </c>
      <c r="F49" s="114" t="s">
        <v>292</v>
      </c>
      <c r="G49" s="55">
        <v>0</v>
      </c>
      <c r="H49" s="55">
        <v>0</v>
      </c>
      <c r="I49" s="80" t="s">
        <v>293</v>
      </c>
      <c r="J49" s="55">
        <v>0</v>
      </c>
      <c r="K49" s="55">
        <v>0</v>
      </c>
      <c r="L49" s="80" t="s">
        <v>293</v>
      </c>
      <c r="M49" s="55">
        <v>0</v>
      </c>
      <c r="N49" s="55">
        <v>0</v>
      </c>
      <c r="O49" s="80" t="s">
        <v>293</v>
      </c>
      <c r="P49" s="55">
        <v>0</v>
      </c>
      <c r="Q49" s="55">
        <v>0</v>
      </c>
      <c r="R49" s="80" t="s">
        <v>293</v>
      </c>
      <c r="S49" s="55">
        <v>0</v>
      </c>
      <c r="T49" s="55">
        <v>0</v>
      </c>
      <c r="U49" s="80" t="s">
        <v>293</v>
      </c>
      <c r="V49" s="55">
        <v>0</v>
      </c>
      <c r="W49" s="55">
        <v>0</v>
      </c>
      <c r="X49" s="80" t="s">
        <v>293</v>
      </c>
      <c r="Y49" s="55">
        <v>0</v>
      </c>
      <c r="Z49" s="55">
        <v>0</v>
      </c>
      <c r="AA49" s="80" t="s">
        <v>293</v>
      </c>
      <c r="AB49" s="55">
        <v>0</v>
      </c>
      <c r="AC49" s="55">
        <v>0</v>
      </c>
      <c r="AD49" s="80" t="s">
        <v>293</v>
      </c>
      <c r="AE49" s="55">
        <v>0</v>
      </c>
      <c r="AF49" s="55">
        <v>0</v>
      </c>
      <c r="AG49" s="80" t="s">
        <v>293</v>
      </c>
      <c r="AH49" s="55">
        <v>0</v>
      </c>
      <c r="AI49" s="55">
        <v>0</v>
      </c>
      <c r="AJ49" s="80" t="s">
        <v>293</v>
      </c>
      <c r="AK49" s="55">
        <v>0</v>
      </c>
      <c r="AL49" s="55">
        <v>0</v>
      </c>
      <c r="AM49" s="80" t="s">
        <v>293</v>
      </c>
      <c r="AN49" s="55">
        <v>0</v>
      </c>
      <c r="AO49" s="55">
        <v>0</v>
      </c>
      <c r="AP49" s="80" t="s">
        <v>293</v>
      </c>
      <c r="AQ49" s="55">
        <v>0</v>
      </c>
      <c r="AR49" s="55">
        <v>0</v>
      </c>
      <c r="AS49" s="80" t="s">
        <v>293</v>
      </c>
      <c r="AT49" s="55">
        <v>0</v>
      </c>
      <c r="AU49" s="55">
        <v>0</v>
      </c>
      <c r="AV49" s="80" t="s">
        <v>293</v>
      </c>
      <c r="AW49" s="55">
        <v>0</v>
      </c>
      <c r="AX49" s="55">
        <v>0</v>
      </c>
      <c r="AY49" s="80" t="s">
        <v>293</v>
      </c>
      <c r="AZ49" s="55">
        <v>0</v>
      </c>
      <c r="BA49" s="55">
        <v>0</v>
      </c>
      <c r="BB49" s="80" t="s">
        <v>293</v>
      </c>
      <c r="BC49" s="55">
        <v>0</v>
      </c>
      <c r="BD49" s="55">
        <v>0</v>
      </c>
      <c r="BE49" s="80" t="s">
        <v>293</v>
      </c>
      <c r="BF49" s="55">
        <v>0</v>
      </c>
      <c r="BG49" s="55">
        <v>0</v>
      </c>
      <c r="BH49" s="80" t="s">
        <v>293</v>
      </c>
      <c r="BI49" s="55">
        <v>0</v>
      </c>
      <c r="BJ49" s="55">
        <v>0</v>
      </c>
      <c r="BK49" s="80" t="s">
        <v>293</v>
      </c>
      <c r="BL49" s="55">
        <v>0</v>
      </c>
      <c r="BM49" s="55">
        <v>0</v>
      </c>
      <c r="BN49" s="80" t="s">
        <v>293</v>
      </c>
      <c r="BO49" s="55">
        <v>0</v>
      </c>
      <c r="BP49" s="55">
        <v>0</v>
      </c>
      <c r="BQ49" s="80" t="s">
        <v>293</v>
      </c>
      <c r="BR49" s="55">
        <v>0</v>
      </c>
      <c r="BS49" s="55">
        <v>0</v>
      </c>
      <c r="BT49" s="80" t="s">
        <v>293</v>
      </c>
      <c r="BU49" s="105">
        <v>1</v>
      </c>
      <c r="BV49" s="105"/>
      <c r="BW49" s="106">
        <f t="shared" si="68"/>
        <v>0</v>
      </c>
      <c r="BX49" s="105">
        <v>8</v>
      </c>
      <c r="BY49" s="105"/>
      <c r="BZ49" s="106">
        <f t="shared" si="69"/>
        <v>0</v>
      </c>
      <c r="CA49" s="53">
        <f t="shared" si="6"/>
        <v>0</v>
      </c>
      <c r="CB49" s="53">
        <f t="shared" si="7"/>
        <v>0</v>
      </c>
    </row>
    <row r="50" spans="2:80" s="52" customFormat="1" ht="42" hidden="1" customHeight="1" x14ac:dyDescent="0.25">
      <c r="B50" s="99" t="s">
        <v>13</v>
      </c>
      <c r="C50" s="93" t="s">
        <v>178</v>
      </c>
      <c r="D50" s="109" t="s">
        <v>183</v>
      </c>
      <c r="E50" s="114" t="s">
        <v>318</v>
      </c>
      <c r="F50" s="114" t="s">
        <v>292</v>
      </c>
      <c r="G50" s="55">
        <v>0</v>
      </c>
      <c r="H50" s="55">
        <v>0</v>
      </c>
      <c r="I50" s="54">
        <f t="shared" si="30"/>
        <v>0</v>
      </c>
      <c r="J50" s="55">
        <v>0</v>
      </c>
      <c r="K50" s="55">
        <v>0</v>
      </c>
      <c r="L50" s="54">
        <f t="shared" ref="L50:L66" si="115">IFERROR(K50/J50,0)</f>
        <v>0</v>
      </c>
      <c r="M50" s="55">
        <v>0</v>
      </c>
      <c r="N50" s="55">
        <v>0</v>
      </c>
      <c r="O50" s="54">
        <f t="shared" ref="O50:O67" si="116">IFERROR(N50/M50,0)</f>
        <v>0</v>
      </c>
      <c r="P50" s="55">
        <v>0</v>
      </c>
      <c r="Q50" s="55">
        <v>0</v>
      </c>
      <c r="R50" s="54">
        <f t="shared" ref="R50:R69" si="117">IFERROR(Q50/P50,0)</f>
        <v>0</v>
      </c>
      <c r="S50" s="55">
        <v>0</v>
      </c>
      <c r="T50" s="55">
        <v>0</v>
      </c>
      <c r="U50" s="54">
        <f t="shared" si="40"/>
        <v>0</v>
      </c>
      <c r="V50" s="55">
        <v>0</v>
      </c>
      <c r="W50" s="55">
        <v>0</v>
      </c>
      <c r="X50" s="54">
        <f t="shared" si="41"/>
        <v>0</v>
      </c>
      <c r="Y50" s="105">
        <v>1</v>
      </c>
      <c r="Z50" s="105">
        <v>1</v>
      </c>
      <c r="AA50" s="106">
        <f t="shared" ref="AA50" si="118">IFERROR(Z50/Y50,0)</f>
        <v>1</v>
      </c>
      <c r="AB50" s="105">
        <v>60</v>
      </c>
      <c r="AC50" s="105">
        <v>63</v>
      </c>
      <c r="AD50" s="106">
        <f t="shared" si="49"/>
        <v>1.05</v>
      </c>
      <c r="AE50" s="55">
        <v>0</v>
      </c>
      <c r="AF50" s="55">
        <v>0</v>
      </c>
      <c r="AG50" s="80" t="s">
        <v>293</v>
      </c>
      <c r="AH50" s="55">
        <v>0</v>
      </c>
      <c r="AI50" s="55">
        <v>0</v>
      </c>
      <c r="AJ50" s="54">
        <f t="shared" ref="AJ50:AJ69" si="119">IFERROR(AI50/AH50,0)</f>
        <v>0</v>
      </c>
      <c r="AK50" s="55">
        <v>0</v>
      </c>
      <c r="AL50" s="55">
        <v>0</v>
      </c>
      <c r="AM50" s="54">
        <f t="shared" si="58"/>
        <v>0</v>
      </c>
      <c r="AN50" s="55">
        <v>0</v>
      </c>
      <c r="AO50" s="55">
        <v>0</v>
      </c>
      <c r="AP50" s="54">
        <f t="shared" si="59"/>
        <v>0</v>
      </c>
      <c r="AQ50" s="55">
        <v>0</v>
      </c>
      <c r="AR50" s="55">
        <v>0</v>
      </c>
      <c r="AS50" s="54">
        <f t="shared" ref="AS50:AS67" si="120">IFERROR(AR50/AQ50,0)</f>
        <v>0</v>
      </c>
      <c r="AT50" s="55">
        <v>0</v>
      </c>
      <c r="AU50" s="55">
        <v>0</v>
      </c>
      <c r="AV50" s="54">
        <f t="shared" ref="AV50:AV67" si="121">IFERROR(AU50/AT50,0)</f>
        <v>0</v>
      </c>
      <c r="AW50" s="55">
        <v>0</v>
      </c>
      <c r="AX50" s="55">
        <v>0</v>
      </c>
      <c r="AY50" s="54">
        <f t="shared" ref="AY50:AY67" si="122">IFERROR(AX50/AW50,0)</f>
        <v>0</v>
      </c>
      <c r="AZ50" s="55">
        <v>0</v>
      </c>
      <c r="BA50" s="55">
        <v>0</v>
      </c>
      <c r="BB50" s="54">
        <f t="shared" ref="BB50:BB69" si="123">IFERROR(BA50/AZ50,0)</f>
        <v>0</v>
      </c>
      <c r="BC50" s="55">
        <v>0</v>
      </c>
      <c r="BD50" s="55">
        <v>0</v>
      </c>
      <c r="BE50" s="54">
        <f t="shared" si="62"/>
        <v>0</v>
      </c>
      <c r="BF50" s="55">
        <v>0</v>
      </c>
      <c r="BG50" s="55">
        <v>0</v>
      </c>
      <c r="BH50" s="54">
        <f t="shared" si="63"/>
        <v>0</v>
      </c>
      <c r="BI50" s="55">
        <v>0</v>
      </c>
      <c r="BJ50" s="55">
        <v>0</v>
      </c>
      <c r="BK50" s="54">
        <f t="shared" si="64"/>
        <v>0</v>
      </c>
      <c r="BL50" s="55">
        <v>0</v>
      </c>
      <c r="BM50" s="55">
        <v>0</v>
      </c>
      <c r="BN50" s="54">
        <f t="shared" si="65"/>
        <v>0</v>
      </c>
      <c r="BO50" s="55">
        <v>0</v>
      </c>
      <c r="BP50" s="55">
        <v>0</v>
      </c>
      <c r="BQ50" s="54">
        <f t="shared" si="66"/>
        <v>0</v>
      </c>
      <c r="BR50" s="55">
        <v>0</v>
      </c>
      <c r="BS50" s="55">
        <v>0</v>
      </c>
      <c r="BT50" s="54">
        <f t="shared" si="67"/>
        <v>0</v>
      </c>
      <c r="BU50" s="55">
        <v>0</v>
      </c>
      <c r="BV50" s="55">
        <v>0</v>
      </c>
      <c r="BW50" s="54">
        <f t="shared" si="68"/>
        <v>0</v>
      </c>
      <c r="BX50" s="55">
        <v>0</v>
      </c>
      <c r="BY50" s="55">
        <v>0</v>
      </c>
      <c r="BZ50" s="54">
        <f t="shared" si="69"/>
        <v>0</v>
      </c>
      <c r="CA50" s="53">
        <f t="shared" si="6"/>
        <v>1</v>
      </c>
      <c r="CB50" s="53">
        <f t="shared" si="7"/>
        <v>1.05</v>
      </c>
    </row>
    <row r="51" spans="2:80" s="52" customFormat="1" ht="45.75" customHeight="1" x14ac:dyDescent="0.25">
      <c r="B51" s="99" t="s">
        <v>11</v>
      </c>
      <c r="C51" s="93" t="s">
        <v>322</v>
      </c>
      <c r="D51" s="110" t="s">
        <v>192</v>
      </c>
      <c r="E51" s="114" t="s">
        <v>323</v>
      </c>
      <c r="F51" s="114" t="s">
        <v>324</v>
      </c>
      <c r="G51" s="55">
        <v>0</v>
      </c>
      <c r="H51" s="55"/>
      <c r="I51" s="54">
        <f t="shared" si="30"/>
        <v>0</v>
      </c>
      <c r="J51" s="55">
        <v>0</v>
      </c>
      <c r="K51" s="55">
        <v>0</v>
      </c>
      <c r="L51" s="54">
        <f t="shared" si="115"/>
        <v>0</v>
      </c>
      <c r="M51" s="55">
        <v>0</v>
      </c>
      <c r="N51" s="55">
        <v>0</v>
      </c>
      <c r="O51" s="54">
        <f t="shared" si="116"/>
        <v>0</v>
      </c>
      <c r="P51" s="55">
        <v>0</v>
      </c>
      <c r="Q51" s="55">
        <v>0</v>
      </c>
      <c r="R51" s="54">
        <f t="shared" si="117"/>
        <v>0</v>
      </c>
      <c r="S51" s="105">
        <v>1</v>
      </c>
      <c r="T51" s="105"/>
      <c r="U51" s="106">
        <f t="shared" si="40"/>
        <v>0</v>
      </c>
      <c r="V51" s="105"/>
      <c r="W51" s="105"/>
      <c r="X51" s="106">
        <f t="shared" si="41"/>
        <v>0</v>
      </c>
      <c r="Y51" s="55">
        <v>0</v>
      </c>
      <c r="Z51" s="55">
        <v>0</v>
      </c>
      <c r="AA51" s="54">
        <f t="shared" si="48"/>
        <v>0</v>
      </c>
      <c r="AB51" s="55">
        <v>0</v>
      </c>
      <c r="AC51" s="55">
        <v>0</v>
      </c>
      <c r="AD51" s="54">
        <f t="shared" si="49"/>
        <v>0</v>
      </c>
      <c r="AE51" s="55">
        <v>0</v>
      </c>
      <c r="AF51" s="55">
        <v>0</v>
      </c>
      <c r="AG51" s="80" t="s">
        <v>293</v>
      </c>
      <c r="AH51" s="55">
        <v>0</v>
      </c>
      <c r="AI51" s="55">
        <v>0</v>
      </c>
      <c r="AJ51" s="54">
        <f t="shared" si="119"/>
        <v>0</v>
      </c>
      <c r="AK51" s="55">
        <v>0</v>
      </c>
      <c r="AL51" s="55">
        <v>0</v>
      </c>
      <c r="AM51" s="54">
        <f t="shared" si="58"/>
        <v>0</v>
      </c>
      <c r="AN51" s="55">
        <v>0</v>
      </c>
      <c r="AO51" s="55">
        <v>0</v>
      </c>
      <c r="AP51" s="54">
        <f t="shared" si="59"/>
        <v>0</v>
      </c>
      <c r="AQ51" s="55">
        <v>0</v>
      </c>
      <c r="AR51" s="55">
        <v>0</v>
      </c>
      <c r="AS51" s="54">
        <f t="shared" si="120"/>
        <v>0</v>
      </c>
      <c r="AT51" s="55">
        <v>0</v>
      </c>
      <c r="AU51" s="55">
        <v>0</v>
      </c>
      <c r="AV51" s="54">
        <f t="shared" si="121"/>
        <v>0</v>
      </c>
      <c r="AW51" s="55">
        <v>0</v>
      </c>
      <c r="AX51" s="55">
        <v>0</v>
      </c>
      <c r="AY51" s="54">
        <f t="shared" si="122"/>
        <v>0</v>
      </c>
      <c r="AZ51" s="55">
        <v>0</v>
      </c>
      <c r="BA51" s="55">
        <v>0</v>
      </c>
      <c r="BB51" s="54">
        <f t="shared" si="123"/>
        <v>0</v>
      </c>
      <c r="BC51" s="55">
        <v>0</v>
      </c>
      <c r="BD51" s="55">
        <v>0</v>
      </c>
      <c r="BE51" s="54">
        <f t="shared" si="62"/>
        <v>0</v>
      </c>
      <c r="BF51" s="55">
        <v>0</v>
      </c>
      <c r="BG51" s="55">
        <v>0</v>
      </c>
      <c r="BH51" s="54">
        <f t="shared" si="63"/>
        <v>0</v>
      </c>
      <c r="BI51" s="55">
        <v>0</v>
      </c>
      <c r="BJ51" s="55">
        <v>0</v>
      </c>
      <c r="BK51" s="54">
        <f t="shared" si="64"/>
        <v>0</v>
      </c>
      <c r="BL51" s="55">
        <v>0</v>
      </c>
      <c r="BM51" s="55">
        <v>0</v>
      </c>
      <c r="BN51" s="54">
        <f t="shared" si="65"/>
        <v>0</v>
      </c>
      <c r="BO51" s="55">
        <v>0</v>
      </c>
      <c r="BP51" s="55">
        <v>0</v>
      </c>
      <c r="BQ51" s="54">
        <f t="shared" si="66"/>
        <v>0</v>
      </c>
      <c r="BR51" s="55">
        <v>0</v>
      </c>
      <c r="BS51" s="55">
        <v>0</v>
      </c>
      <c r="BT51" s="54">
        <f t="shared" si="67"/>
        <v>0</v>
      </c>
      <c r="BU51" s="55">
        <v>0</v>
      </c>
      <c r="BV51" s="55">
        <v>0</v>
      </c>
      <c r="BW51" s="54">
        <f t="shared" si="68"/>
        <v>0</v>
      </c>
      <c r="BX51" s="55">
        <v>0</v>
      </c>
      <c r="BY51" s="55">
        <v>0</v>
      </c>
      <c r="BZ51" s="54">
        <f t="shared" si="69"/>
        <v>0</v>
      </c>
      <c r="CA51" s="53">
        <f t="shared" si="6"/>
        <v>0</v>
      </c>
      <c r="CB51" s="53" t="e">
        <f t="shared" si="7"/>
        <v>#DIV/0!</v>
      </c>
    </row>
    <row r="52" spans="2:80" s="52" customFormat="1" ht="45.75" customHeight="1" x14ac:dyDescent="0.25">
      <c r="B52" s="99" t="s">
        <v>11</v>
      </c>
      <c r="C52" s="93" t="s">
        <v>322</v>
      </c>
      <c r="D52" s="110" t="s">
        <v>193</v>
      </c>
      <c r="E52" s="114" t="s">
        <v>323</v>
      </c>
      <c r="F52" s="114" t="s">
        <v>325</v>
      </c>
      <c r="G52" s="55">
        <v>0</v>
      </c>
      <c r="H52" s="55"/>
      <c r="I52" s="54">
        <f t="shared" si="30"/>
        <v>0</v>
      </c>
      <c r="J52" s="55">
        <v>0</v>
      </c>
      <c r="K52" s="55">
        <v>0</v>
      </c>
      <c r="L52" s="54">
        <f t="shared" si="115"/>
        <v>0</v>
      </c>
      <c r="M52" s="55">
        <v>0</v>
      </c>
      <c r="N52" s="55">
        <v>0</v>
      </c>
      <c r="O52" s="54">
        <f t="shared" si="116"/>
        <v>0</v>
      </c>
      <c r="P52" s="55">
        <v>0</v>
      </c>
      <c r="Q52" s="55">
        <v>0</v>
      </c>
      <c r="R52" s="54">
        <f t="shared" si="117"/>
        <v>0</v>
      </c>
      <c r="S52" s="55">
        <v>0</v>
      </c>
      <c r="T52" s="55">
        <v>0</v>
      </c>
      <c r="U52" s="54">
        <f t="shared" si="40"/>
        <v>0</v>
      </c>
      <c r="V52" s="55">
        <v>0</v>
      </c>
      <c r="W52" s="55">
        <v>0</v>
      </c>
      <c r="X52" s="54">
        <f t="shared" si="41"/>
        <v>0</v>
      </c>
      <c r="Y52" s="55">
        <v>0</v>
      </c>
      <c r="Z52" s="55">
        <v>0</v>
      </c>
      <c r="AA52" s="54">
        <f t="shared" si="48"/>
        <v>0</v>
      </c>
      <c r="AB52" s="55">
        <v>0</v>
      </c>
      <c r="AC52" s="55">
        <v>0</v>
      </c>
      <c r="AD52" s="54">
        <f t="shared" si="49"/>
        <v>0</v>
      </c>
      <c r="AE52" s="105">
        <v>1</v>
      </c>
      <c r="AF52" s="105">
        <v>0</v>
      </c>
      <c r="AG52" s="106">
        <f t="shared" ref="AG52:AG69" si="124">IFERROR(AF52/AE52,0)</f>
        <v>0</v>
      </c>
      <c r="AH52" s="105">
        <v>15</v>
      </c>
      <c r="AI52" s="105">
        <v>0</v>
      </c>
      <c r="AJ52" s="106">
        <f t="shared" si="119"/>
        <v>0</v>
      </c>
      <c r="AK52" s="55">
        <v>0</v>
      </c>
      <c r="AL52" s="55">
        <v>0</v>
      </c>
      <c r="AM52" s="54">
        <f t="shared" si="58"/>
        <v>0</v>
      </c>
      <c r="AN52" s="55">
        <v>0</v>
      </c>
      <c r="AO52" s="55">
        <v>0</v>
      </c>
      <c r="AP52" s="54">
        <f t="shared" si="59"/>
        <v>0</v>
      </c>
      <c r="AQ52" s="55">
        <v>0</v>
      </c>
      <c r="AR52" s="55">
        <v>0</v>
      </c>
      <c r="AS52" s="54">
        <f t="shared" si="120"/>
        <v>0</v>
      </c>
      <c r="AT52" s="55">
        <v>0</v>
      </c>
      <c r="AU52" s="55">
        <v>0</v>
      </c>
      <c r="AV52" s="54">
        <f t="shared" si="121"/>
        <v>0</v>
      </c>
      <c r="AW52" s="55">
        <v>0</v>
      </c>
      <c r="AX52" s="55">
        <v>0</v>
      </c>
      <c r="AY52" s="54">
        <f t="shared" si="122"/>
        <v>0</v>
      </c>
      <c r="AZ52" s="55">
        <v>0</v>
      </c>
      <c r="BA52" s="55">
        <v>0</v>
      </c>
      <c r="BB52" s="54">
        <f t="shared" si="123"/>
        <v>0</v>
      </c>
      <c r="BC52" s="55">
        <v>0</v>
      </c>
      <c r="BD52" s="55">
        <v>0</v>
      </c>
      <c r="BE52" s="54">
        <f t="shared" si="62"/>
        <v>0</v>
      </c>
      <c r="BF52" s="55">
        <v>0</v>
      </c>
      <c r="BG52" s="55">
        <v>0</v>
      </c>
      <c r="BH52" s="54">
        <f t="shared" si="63"/>
        <v>0</v>
      </c>
      <c r="BI52" s="55">
        <v>0</v>
      </c>
      <c r="BJ52" s="55">
        <v>0</v>
      </c>
      <c r="BK52" s="54">
        <f t="shared" si="64"/>
        <v>0</v>
      </c>
      <c r="BL52" s="55">
        <v>0</v>
      </c>
      <c r="BM52" s="55">
        <v>0</v>
      </c>
      <c r="BN52" s="54">
        <f t="shared" si="65"/>
        <v>0</v>
      </c>
      <c r="BO52" s="55">
        <v>0</v>
      </c>
      <c r="BP52" s="55">
        <v>0</v>
      </c>
      <c r="BQ52" s="54">
        <f t="shared" si="66"/>
        <v>0</v>
      </c>
      <c r="BR52" s="55">
        <v>0</v>
      </c>
      <c r="BS52" s="55">
        <v>0</v>
      </c>
      <c r="BT52" s="54">
        <f t="shared" si="67"/>
        <v>0</v>
      </c>
      <c r="BU52" s="55">
        <v>0</v>
      </c>
      <c r="BV52" s="55">
        <v>0</v>
      </c>
      <c r="BW52" s="54">
        <f t="shared" si="68"/>
        <v>0</v>
      </c>
      <c r="BX52" s="55">
        <v>0</v>
      </c>
      <c r="BY52" s="55">
        <v>0</v>
      </c>
      <c r="BZ52" s="54">
        <f t="shared" si="69"/>
        <v>0</v>
      </c>
      <c r="CA52" s="53">
        <f t="shared" si="6"/>
        <v>0</v>
      </c>
      <c r="CB52" s="53">
        <f t="shared" si="7"/>
        <v>0</v>
      </c>
    </row>
    <row r="53" spans="2:80" s="52" customFormat="1" ht="45.75" customHeight="1" x14ac:dyDescent="0.25">
      <c r="B53" s="99" t="s">
        <v>11</v>
      </c>
      <c r="C53" s="93" t="s">
        <v>322</v>
      </c>
      <c r="D53" s="110" t="s">
        <v>194</v>
      </c>
      <c r="E53" s="114" t="s">
        <v>323</v>
      </c>
      <c r="F53" s="114" t="s">
        <v>325</v>
      </c>
      <c r="G53" s="55">
        <v>0</v>
      </c>
      <c r="H53" s="55"/>
      <c r="I53" s="54">
        <f t="shared" si="30"/>
        <v>0</v>
      </c>
      <c r="J53" s="55">
        <v>0</v>
      </c>
      <c r="K53" s="55">
        <v>0</v>
      </c>
      <c r="L53" s="54">
        <f t="shared" si="115"/>
        <v>0</v>
      </c>
      <c r="M53" s="55">
        <v>0</v>
      </c>
      <c r="N53" s="55">
        <v>0</v>
      </c>
      <c r="O53" s="54">
        <f t="shared" si="116"/>
        <v>0</v>
      </c>
      <c r="P53" s="55">
        <v>0</v>
      </c>
      <c r="Q53" s="55">
        <v>0</v>
      </c>
      <c r="R53" s="54">
        <f t="shared" si="117"/>
        <v>0</v>
      </c>
      <c r="S53" s="55">
        <v>0</v>
      </c>
      <c r="T53" s="55">
        <v>0</v>
      </c>
      <c r="U53" s="54">
        <f t="shared" si="40"/>
        <v>0</v>
      </c>
      <c r="V53" s="55">
        <v>0</v>
      </c>
      <c r="W53" s="55">
        <v>0</v>
      </c>
      <c r="X53" s="54">
        <f t="shared" si="41"/>
        <v>0</v>
      </c>
      <c r="Y53" s="55">
        <v>0</v>
      </c>
      <c r="Z53" s="55">
        <v>0</v>
      </c>
      <c r="AA53" s="54">
        <f t="shared" si="48"/>
        <v>0</v>
      </c>
      <c r="AB53" s="55">
        <v>0</v>
      </c>
      <c r="AC53" s="55">
        <v>0</v>
      </c>
      <c r="AD53" s="54">
        <f t="shared" si="49"/>
        <v>0</v>
      </c>
      <c r="AE53" s="55">
        <v>0</v>
      </c>
      <c r="AF53" s="55">
        <v>0</v>
      </c>
      <c r="AG53" s="54">
        <f t="shared" si="124"/>
        <v>0</v>
      </c>
      <c r="AH53" s="55">
        <v>0</v>
      </c>
      <c r="AI53" s="55">
        <v>0</v>
      </c>
      <c r="AJ53" s="54">
        <f t="shared" si="119"/>
        <v>0</v>
      </c>
      <c r="AK53" s="55">
        <v>0</v>
      </c>
      <c r="AL53" s="55">
        <v>0</v>
      </c>
      <c r="AM53" s="54">
        <f t="shared" si="58"/>
        <v>0</v>
      </c>
      <c r="AN53" s="55">
        <v>0</v>
      </c>
      <c r="AO53" s="55">
        <v>0</v>
      </c>
      <c r="AP53" s="54">
        <f t="shared" si="59"/>
        <v>0</v>
      </c>
      <c r="AQ53" s="55">
        <v>0</v>
      </c>
      <c r="AR53" s="55">
        <v>0</v>
      </c>
      <c r="AS53" s="54">
        <f t="shared" si="120"/>
        <v>0</v>
      </c>
      <c r="AT53" s="55">
        <v>0</v>
      </c>
      <c r="AU53" s="55">
        <v>0</v>
      </c>
      <c r="AV53" s="54">
        <f t="shared" si="121"/>
        <v>0</v>
      </c>
      <c r="AW53" s="105">
        <v>1</v>
      </c>
      <c r="AX53" s="105"/>
      <c r="AY53" s="106">
        <f t="shared" si="122"/>
        <v>0</v>
      </c>
      <c r="AZ53" s="105"/>
      <c r="BA53" s="105"/>
      <c r="BB53" s="106">
        <f t="shared" si="123"/>
        <v>0</v>
      </c>
      <c r="BC53" s="55">
        <v>0</v>
      </c>
      <c r="BD53" s="55">
        <v>0</v>
      </c>
      <c r="BE53" s="54">
        <f t="shared" si="62"/>
        <v>0</v>
      </c>
      <c r="BF53" s="55">
        <v>0</v>
      </c>
      <c r="BG53" s="55">
        <v>0</v>
      </c>
      <c r="BH53" s="54">
        <f t="shared" si="63"/>
        <v>0</v>
      </c>
      <c r="BI53" s="55">
        <v>0</v>
      </c>
      <c r="BJ53" s="55">
        <v>0</v>
      </c>
      <c r="BK53" s="54">
        <f t="shared" si="64"/>
        <v>0</v>
      </c>
      <c r="BL53" s="55">
        <v>0</v>
      </c>
      <c r="BM53" s="55">
        <v>0</v>
      </c>
      <c r="BN53" s="54">
        <f t="shared" si="65"/>
        <v>0</v>
      </c>
      <c r="BO53" s="55">
        <v>0</v>
      </c>
      <c r="BP53" s="55">
        <v>0</v>
      </c>
      <c r="BQ53" s="54">
        <f t="shared" si="66"/>
        <v>0</v>
      </c>
      <c r="BR53" s="55">
        <v>0</v>
      </c>
      <c r="BS53" s="55">
        <v>0</v>
      </c>
      <c r="BT53" s="54">
        <f t="shared" si="67"/>
        <v>0</v>
      </c>
      <c r="BU53" s="55">
        <v>0</v>
      </c>
      <c r="BV53" s="55">
        <v>0</v>
      </c>
      <c r="BW53" s="54">
        <f t="shared" si="68"/>
        <v>0</v>
      </c>
      <c r="BX53" s="55">
        <v>0</v>
      </c>
      <c r="BY53" s="55">
        <v>0</v>
      </c>
      <c r="BZ53" s="54">
        <f t="shared" si="69"/>
        <v>0</v>
      </c>
      <c r="CA53" s="53">
        <f t="shared" si="6"/>
        <v>0</v>
      </c>
      <c r="CB53" s="53" t="e">
        <f t="shared" si="7"/>
        <v>#DIV/0!</v>
      </c>
    </row>
    <row r="54" spans="2:80" s="52" customFormat="1" ht="76.5" customHeight="1" x14ac:dyDescent="0.25">
      <c r="B54" s="99" t="s">
        <v>11</v>
      </c>
      <c r="C54" s="93" t="s">
        <v>198</v>
      </c>
      <c r="D54" s="110" t="s">
        <v>326</v>
      </c>
      <c r="E54" s="114" t="s">
        <v>323</v>
      </c>
      <c r="F54" s="114" t="s">
        <v>310</v>
      </c>
      <c r="G54" s="55">
        <v>0</v>
      </c>
      <c r="H54" s="55"/>
      <c r="I54" s="54">
        <f t="shared" si="30"/>
        <v>0</v>
      </c>
      <c r="J54" s="55">
        <v>0</v>
      </c>
      <c r="K54" s="55">
        <v>0</v>
      </c>
      <c r="L54" s="54">
        <f t="shared" si="115"/>
        <v>0</v>
      </c>
      <c r="M54" s="105">
        <v>1</v>
      </c>
      <c r="N54" s="105"/>
      <c r="O54" s="106">
        <f t="shared" si="116"/>
        <v>0</v>
      </c>
      <c r="P54" s="105"/>
      <c r="Q54" s="105"/>
      <c r="R54" s="106">
        <f t="shared" si="117"/>
        <v>0</v>
      </c>
      <c r="S54" s="105">
        <v>1</v>
      </c>
      <c r="T54" s="105"/>
      <c r="U54" s="106">
        <f t="shared" si="40"/>
        <v>0</v>
      </c>
      <c r="V54" s="105"/>
      <c r="W54" s="105"/>
      <c r="X54" s="106">
        <f t="shared" si="41"/>
        <v>0</v>
      </c>
      <c r="Y54" s="105">
        <v>1</v>
      </c>
      <c r="Z54" s="105"/>
      <c r="AA54" s="106">
        <f t="shared" si="48"/>
        <v>0</v>
      </c>
      <c r="AB54" s="105"/>
      <c r="AC54" s="105"/>
      <c r="AD54" s="106">
        <f t="shared" si="49"/>
        <v>0</v>
      </c>
      <c r="AE54" s="105">
        <v>1</v>
      </c>
      <c r="AF54" s="105"/>
      <c r="AG54" s="106">
        <f t="shared" si="124"/>
        <v>0</v>
      </c>
      <c r="AH54" s="105"/>
      <c r="AI54" s="105"/>
      <c r="AJ54" s="106">
        <f t="shared" si="119"/>
        <v>0</v>
      </c>
      <c r="AK54" s="105">
        <v>1</v>
      </c>
      <c r="AL54" s="105"/>
      <c r="AM54" s="106">
        <f t="shared" si="58"/>
        <v>0</v>
      </c>
      <c r="AN54" s="105"/>
      <c r="AO54" s="105"/>
      <c r="AP54" s="106">
        <f t="shared" si="59"/>
        <v>0</v>
      </c>
      <c r="AQ54" s="105">
        <v>1</v>
      </c>
      <c r="AR54" s="105"/>
      <c r="AS54" s="106">
        <f t="shared" si="120"/>
        <v>0</v>
      </c>
      <c r="AT54" s="105"/>
      <c r="AU54" s="105"/>
      <c r="AV54" s="106">
        <f t="shared" si="121"/>
        <v>0</v>
      </c>
      <c r="AW54" s="105">
        <v>1</v>
      </c>
      <c r="AX54" s="105"/>
      <c r="AY54" s="106">
        <f t="shared" si="122"/>
        <v>0</v>
      </c>
      <c r="AZ54" s="105"/>
      <c r="BA54" s="105"/>
      <c r="BB54" s="106">
        <f t="shared" si="123"/>
        <v>0</v>
      </c>
      <c r="BC54" s="105">
        <v>1</v>
      </c>
      <c r="BD54" s="105"/>
      <c r="BE54" s="106">
        <f t="shared" si="62"/>
        <v>0</v>
      </c>
      <c r="BF54" s="105"/>
      <c r="BG54" s="105"/>
      <c r="BH54" s="106">
        <f t="shared" si="63"/>
        <v>0</v>
      </c>
      <c r="BI54" s="105">
        <v>1</v>
      </c>
      <c r="BJ54" s="105"/>
      <c r="BK54" s="106">
        <f t="shared" si="64"/>
        <v>0</v>
      </c>
      <c r="BL54" s="105"/>
      <c r="BM54" s="105"/>
      <c r="BN54" s="106">
        <f t="shared" si="65"/>
        <v>0</v>
      </c>
      <c r="BO54" s="105">
        <v>1</v>
      </c>
      <c r="BP54" s="105"/>
      <c r="BQ54" s="106">
        <f t="shared" si="66"/>
        <v>0</v>
      </c>
      <c r="BR54" s="105"/>
      <c r="BS54" s="105"/>
      <c r="BT54" s="106">
        <f t="shared" si="67"/>
        <v>0</v>
      </c>
      <c r="BU54" s="105">
        <v>1</v>
      </c>
      <c r="BV54" s="105"/>
      <c r="BW54" s="106">
        <f t="shared" si="68"/>
        <v>0</v>
      </c>
      <c r="BX54" s="105"/>
      <c r="BY54" s="105"/>
      <c r="BZ54" s="106">
        <f t="shared" si="69"/>
        <v>0</v>
      </c>
      <c r="CA54" s="53">
        <f t="shared" si="6"/>
        <v>0</v>
      </c>
      <c r="CB54" s="53" t="e">
        <f t="shared" si="7"/>
        <v>#DIV/0!</v>
      </c>
    </row>
    <row r="55" spans="2:80" s="52" customFormat="1" ht="84.75" customHeight="1" x14ac:dyDescent="0.25">
      <c r="B55" s="99" t="s">
        <v>11</v>
      </c>
      <c r="C55" s="93" t="s">
        <v>198</v>
      </c>
      <c r="D55" s="110" t="s">
        <v>327</v>
      </c>
      <c r="E55" s="114" t="s">
        <v>323</v>
      </c>
      <c r="F55" s="114" t="s">
        <v>310</v>
      </c>
      <c r="G55" s="55">
        <v>0</v>
      </c>
      <c r="H55" s="55"/>
      <c r="I55" s="54">
        <f t="shared" si="30"/>
        <v>0</v>
      </c>
      <c r="J55" s="55">
        <v>0</v>
      </c>
      <c r="K55" s="55">
        <v>0</v>
      </c>
      <c r="L55" s="54">
        <f t="shared" si="115"/>
        <v>0</v>
      </c>
      <c r="M55" s="55">
        <v>0</v>
      </c>
      <c r="N55" s="55">
        <v>0</v>
      </c>
      <c r="O55" s="54">
        <f t="shared" si="116"/>
        <v>0</v>
      </c>
      <c r="P55" s="55">
        <v>0</v>
      </c>
      <c r="Q55" s="55">
        <v>0</v>
      </c>
      <c r="R55" s="54">
        <f t="shared" si="117"/>
        <v>0</v>
      </c>
      <c r="S55" s="105">
        <v>1</v>
      </c>
      <c r="T55" s="105"/>
      <c r="U55" s="106">
        <f t="shared" ref="U55" si="125">IFERROR(T55/S55,0)</f>
        <v>0</v>
      </c>
      <c r="V55" s="105"/>
      <c r="W55" s="105"/>
      <c r="X55" s="106">
        <f t="shared" ref="X55" si="126">IFERROR(W55/V55,0)</f>
        <v>0</v>
      </c>
      <c r="Y55" s="105">
        <v>1</v>
      </c>
      <c r="Z55" s="105"/>
      <c r="AA55" s="106">
        <f t="shared" si="48"/>
        <v>0</v>
      </c>
      <c r="AB55" s="105"/>
      <c r="AC55" s="105"/>
      <c r="AD55" s="106">
        <f t="shared" si="49"/>
        <v>0</v>
      </c>
      <c r="AE55" s="105">
        <v>1</v>
      </c>
      <c r="AF55" s="105"/>
      <c r="AG55" s="106">
        <f t="shared" si="124"/>
        <v>0</v>
      </c>
      <c r="AH55" s="105"/>
      <c r="AI55" s="105"/>
      <c r="AJ55" s="106">
        <f t="shared" si="119"/>
        <v>0</v>
      </c>
      <c r="AK55" s="105">
        <v>1</v>
      </c>
      <c r="AL55" s="105"/>
      <c r="AM55" s="106">
        <f t="shared" si="58"/>
        <v>0</v>
      </c>
      <c r="AN55" s="105"/>
      <c r="AO55" s="105"/>
      <c r="AP55" s="106">
        <f t="shared" si="59"/>
        <v>0</v>
      </c>
      <c r="AQ55" s="105">
        <v>1</v>
      </c>
      <c r="AR55" s="105"/>
      <c r="AS55" s="106">
        <f t="shared" si="120"/>
        <v>0</v>
      </c>
      <c r="AT55" s="105"/>
      <c r="AU55" s="105"/>
      <c r="AV55" s="106">
        <f t="shared" si="121"/>
        <v>0</v>
      </c>
      <c r="AW55" s="105">
        <v>1</v>
      </c>
      <c r="AX55" s="105"/>
      <c r="AY55" s="106">
        <f t="shared" si="122"/>
        <v>0</v>
      </c>
      <c r="AZ55" s="105"/>
      <c r="BA55" s="105"/>
      <c r="BB55" s="106">
        <f t="shared" si="123"/>
        <v>0</v>
      </c>
      <c r="BC55" s="105">
        <v>1</v>
      </c>
      <c r="BD55" s="105"/>
      <c r="BE55" s="106">
        <f t="shared" si="62"/>
        <v>0</v>
      </c>
      <c r="BF55" s="105"/>
      <c r="BG55" s="105"/>
      <c r="BH55" s="106">
        <f t="shared" si="63"/>
        <v>0</v>
      </c>
      <c r="BI55" s="105">
        <v>1</v>
      </c>
      <c r="BJ55" s="105"/>
      <c r="BK55" s="106">
        <f t="shared" si="64"/>
        <v>0</v>
      </c>
      <c r="BL55" s="105"/>
      <c r="BM55" s="105"/>
      <c r="BN55" s="106">
        <f t="shared" si="65"/>
        <v>0</v>
      </c>
      <c r="BO55" s="105">
        <v>1</v>
      </c>
      <c r="BP55" s="105"/>
      <c r="BQ55" s="106">
        <f t="shared" si="66"/>
        <v>0</v>
      </c>
      <c r="BR55" s="105"/>
      <c r="BS55" s="105"/>
      <c r="BT55" s="106">
        <f t="shared" si="67"/>
        <v>0</v>
      </c>
      <c r="BU55" s="55">
        <v>0</v>
      </c>
      <c r="BV55" s="55">
        <v>0</v>
      </c>
      <c r="BW55" s="54">
        <f t="shared" si="68"/>
        <v>0</v>
      </c>
      <c r="BX55" s="55">
        <v>0</v>
      </c>
      <c r="BY55" s="55">
        <v>0</v>
      </c>
      <c r="BZ55" s="54">
        <f t="shared" si="69"/>
        <v>0</v>
      </c>
      <c r="CA55" s="53">
        <f t="shared" si="6"/>
        <v>0</v>
      </c>
      <c r="CB55" s="53" t="e">
        <f t="shared" si="7"/>
        <v>#DIV/0!</v>
      </c>
    </row>
    <row r="56" spans="2:80" s="52" customFormat="1" ht="86.25" customHeight="1" x14ac:dyDescent="0.25">
      <c r="B56" s="99" t="s">
        <v>11</v>
      </c>
      <c r="C56" s="93" t="s">
        <v>199</v>
      </c>
      <c r="D56" s="110" t="s">
        <v>202</v>
      </c>
      <c r="E56" s="114" t="s">
        <v>328</v>
      </c>
      <c r="F56" s="114" t="s">
        <v>329</v>
      </c>
      <c r="G56" s="55">
        <v>0</v>
      </c>
      <c r="H56" s="55"/>
      <c r="I56" s="54">
        <f t="shared" si="30"/>
        <v>0</v>
      </c>
      <c r="J56" s="55">
        <v>0</v>
      </c>
      <c r="K56" s="55">
        <v>0</v>
      </c>
      <c r="L56" s="54">
        <f t="shared" si="115"/>
        <v>0</v>
      </c>
      <c r="M56" s="105">
        <v>1</v>
      </c>
      <c r="N56" s="105"/>
      <c r="O56" s="54">
        <f t="shared" si="116"/>
        <v>0</v>
      </c>
      <c r="P56" s="105"/>
      <c r="Q56" s="105"/>
      <c r="R56" s="54">
        <f t="shared" si="117"/>
        <v>0</v>
      </c>
      <c r="S56" s="105">
        <v>1</v>
      </c>
      <c r="T56" s="105"/>
      <c r="U56" s="106">
        <f t="shared" ref="U56" si="127">IFERROR(T56/S56,0)</f>
        <v>0</v>
      </c>
      <c r="V56" s="105"/>
      <c r="W56" s="105"/>
      <c r="X56" s="106">
        <f t="shared" ref="X56" si="128">IFERROR(W56/V56,0)</f>
        <v>0</v>
      </c>
      <c r="Y56" s="105">
        <v>1</v>
      </c>
      <c r="Z56" s="105"/>
      <c r="AA56" s="106">
        <f t="shared" si="48"/>
        <v>0</v>
      </c>
      <c r="AB56" s="105"/>
      <c r="AC56" s="105"/>
      <c r="AD56" s="106">
        <f t="shared" si="49"/>
        <v>0</v>
      </c>
      <c r="AE56" s="105">
        <v>1</v>
      </c>
      <c r="AF56" s="105"/>
      <c r="AG56" s="106">
        <f t="shared" si="124"/>
        <v>0</v>
      </c>
      <c r="AH56" s="105"/>
      <c r="AI56" s="105"/>
      <c r="AJ56" s="106">
        <f t="shared" si="119"/>
        <v>0</v>
      </c>
      <c r="AK56" s="55">
        <v>0</v>
      </c>
      <c r="AL56" s="55">
        <v>0</v>
      </c>
      <c r="AM56" s="54">
        <f t="shared" si="58"/>
        <v>0</v>
      </c>
      <c r="AN56" s="55">
        <v>0</v>
      </c>
      <c r="AO56" s="55">
        <v>0</v>
      </c>
      <c r="AP56" s="54">
        <f t="shared" si="59"/>
        <v>0</v>
      </c>
      <c r="AQ56" s="105">
        <v>1</v>
      </c>
      <c r="AR56" s="105"/>
      <c r="AS56" s="54">
        <f t="shared" si="120"/>
        <v>0</v>
      </c>
      <c r="AT56" s="105"/>
      <c r="AU56" s="105"/>
      <c r="AV56" s="54">
        <f t="shared" si="121"/>
        <v>0</v>
      </c>
      <c r="AW56" s="105">
        <v>1</v>
      </c>
      <c r="AX56" s="105"/>
      <c r="AY56" s="106">
        <f t="shared" si="122"/>
        <v>0</v>
      </c>
      <c r="AZ56" s="105"/>
      <c r="BA56" s="105"/>
      <c r="BB56" s="106">
        <f t="shared" si="123"/>
        <v>0</v>
      </c>
      <c r="BC56" s="105">
        <v>1</v>
      </c>
      <c r="BD56" s="105"/>
      <c r="BE56" s="106">
        <f t="shared" si="62"/>
        <v>0</v>
      </c>
      <c r="BF56" s="105"/>
      <c r="BG56" s="105"/>
      <c r="BH56" s="106">
        <f t="shared" si="63"/>
        <v>0</v>
      </c>
      <c r="BI56" s="105">
        <v>1</v>
      </c>
      <c r="BJ56" s="105"/>
      <c r="BK56" s="106">
        <f t="shared" si="64"/>
        <v>0</v>
      </c>
      <c r="BL56" s="105"/>
      <c r="BM56" s="105"/>
      <c r="BN56" s="106">
        <f t="shared" si="65"/>
        <v>0</v>
      </c>
      <c r="BO56" s="55">
        <v>0</v>
      </c>
      <c r="BP56" s="55">
        <v>0</v>
      </c>
      <c r="BQ56" s="54">
        <f t="shared" si="66"/>
        <v>0</v>
      </c>
      <c r="BR56" s="55">
        <v>0</v>
      </c>
      <c r="BS56" s="55">
        <v>0</v>
      </c>
      <c r="BT56" s="54">
        <f t="shared" si="67"/>
        <v>0</v>
      </c>
      <c r="BU56" s="55">
        <v>0</v>
      </c>
      <c r="BV56" s="55">
        <v>0</v>
      </c>
      <c r="BW56" s="54">
        <f t="shared" si="68"/>
        <v>0</v>
      </c>
      <c r="BX56" s="55">
        <v>0</v>
      </c>
      <c r="BY56" s="55">
        <v>0</v>
      </c>
      <c r="BZ56" s="54">
        <f t="shared" si="69"/>
        <v>0</v>
      </c>
      <c r="CA56" s="53">
        <f t="shared" si="6"/>
        <v>0</v>
      </c>
      <c r="CB56" s="53" t="e">
        <f t="shared" si="7"/>
        <v>#DIV/0!</v>
      </c>
    </row>
    <row r="57" spans="2:80" s="52" customFormat="1" ht="86.25" customHeight="1" x14ac:dyDescent="0.25">
      <c r="B57" s="99" t="s">
        <v>11</v>
      </c>
      <c r="C57" s="93" t="s">
        <v>199</v>
      </c>
      <c r="D57" s="110" t="s">
        <v>204</v>
      </c>
      <c r="E57" s="114" t="s">
        <v>323</v>
      </c>
      <c r="F57" s="114" t="s">
        <v>329</v>
      </c>
      <c r="G57" s="55">
        <v>0</v>
      </c>
      <c r="H57" s="55"/>
      <c r="I57" s="54">
        <f t="shared" si="30"/>
        <v>0</v>
      </c>
      <c r="J57" s="55">
        <v>0</v>
      </c>
      <c r="K57" s="55">
        <v>0</v>
      </c>
      <c r="L57" s="54">
        <f t="shared" si="115"/>
        <v>0</v>
      </c>
      <c r="M57" s="55">
        <v>0</v>
      </c>
      <c r="N57" s="55">
        <v>0</v>
      </c>
      <c r="O57" s="54">
        <f t="shared" si="116"/>
        <v>0</v>
      </c>
      <c r="P57" s="55">
        <v>0</v>
      </c>
      <c r="Q57" s="55">
        <v>0</v>
      </c>
      <c r="R57" s="54">
        <f t="shared" si="117"/>
        <v>0</v>
      </c>
      <c r="S57" s="113">
        <v>1</v>
      </c>
      <c r="T57" s="113"/>
      <c r="U57" s="106">
        <f>IFERROR(T57/S57,0)</f>
        <v>0</v>
      </c>
      <c r="V57" s="113"/>
      <c r="W57" s="113"/>
      <c r="X57" s="106">
        <f>IFERROR(W57/V57,0)</f>
        <v>0</v>
      </c>
      <c r="Y57" s="55">
        <v>0</v>
      </c>
      <c r="Z57" s="55">
        <v>0</v>
      </c>
      <c r="AA57" s="54">
        <f t="shared" si="48"/>
        <v>0</v>
      </c>
      <c r="AB57" s="55">
        <v>0</v>
      </c>
      <c r="AC57" s="55">
        <v>0</v>
      </c>
      <c r="AD57" s="54">
        <f t="shared" si="49"/>
        <v>0</v>
      </c>
      <c r="AE57" s="55">
        <v>0</v>
      </c>
      <c r="AF57" s="55">
        <v>0</v>
      </c>
      <c r="AG57" s="54">
        <f t="shared" si="124"/>
        <v>0</v>
      </c>
      <c r="AH57" s="55">
        <v>0</v>
      </c>
      <c r="AI57" s="55">
        <v>0</v>
      </c>
      <c r="AJ57" s="54">
        <f t="shared" si="119"/>
        <v>0</v>
      </c>
      <c r="AK57" s="114">
        <v>0</v>
      </c>
      <c r="AL57" s="114">
        <v>0</v>
      </c>
      <c r="AM57" s="106">
        <f t="shared" ref="AM57" si="129">IFERROR(AL57/AK57,0)</f>
        <v>0</v>
      </c>
      <c r="AN57" s="114">
        <v>0</v>
      </c>
      <c r="AO57" s="114">
        <v>0</v>
      </c>
      <c r="AP57" s="106">
        <f t="shared" ref="AP57" si="130">IFERROR(AO57/AN57,0)</f>
        <v>0</v>
      </c>
      <c r="AQ57" s="55">
        <v>0</v>
      </c>
      <c r="AR57" s="55">
        <v>0</v>
      </c>
      <c r="AS57" s="54">
        <f t="shared" si="120"/>
        <v>0</v>
      </c>
      <c r="AT57" s="55">
        <v>0</v>
      </c>
      <c r="AU57" s="55">
        <v>0</v>
      </c>
      <c r="AV57" s="54">
        <f t="shared" si="121"/>
        <v>0</v>
      </c>
      <c r="AW57" s="55">
        <v>0</v>
      </c>
      <c r="AX57" s="55">
        <v>0</v>
      </c>
      <c r="AY57" s="54">
        <f t="shared" si="122"/>
        <v>0</v>
      </c>
      <c r="AZ57" s="55">
        <v>0</v>
      </c>
      <c r="BA57" s="55">
        <v>0</v>
      </c>
      <c r="BB57" s="54">
        <f t="shared" si="123"/>
        <v>0</v>
      </c>
      <c r="BC57" s="55">
        <v>0</v>
      </c>
      <c r="BD57" s="55">
        <v>0</v>
      </c>
      <c r="BE57" s="54">
        <f t="shared" si="62"/>
        <v>0</v>
      </c>
      <c r="BF57" s="55">
        <v>0</v>
      </c>
      <c r="BG57" s="55">
        <v>0</v>
      </c>
      <c r="BH57" s="54">
        <f t="shared" si="63"/>
        <v>0</v>
      </c>
      <c r="BI57" s="55">
        <v>0</v>
      </c>
      <c r="BJ57" s="55">
        <v>0</v>
      </c>
      <c r="BK57" s="54">
        <f t="shared" si="64"/>
        <v>0</v>
      </c>
      <c r="BL57" s="55">
        <v>0</v>
      </c>
      <c r="BM57" s="55">
        <v>0</v>
      </c>
      <c r="BN57" s="54">
        <f t="shared" si="65"/>
        <v>0</v>
      </c>
      <c r="BO57" s="55">
        <v>0</v>
      </c>
      <c r="BP57" s="55">
        <v>0</v>
      </c>
      <c r="BQ57" s="54">
        <f t="shared" si="66"/>
        <v>0</v>
      </c>
      <c r="BR57" s="55">
        <v>0</v>
      </c>
      <c r="BS57" s="55">
        <v>0</v>
      </c>
      <c r="BT57" s="54">
        <f t="shared" si="67"/>
        <v>0</v>
      </c>
      <c r="BU57" s="55">
        <v>0</v>
      </c>
      <c r="BV57" s="55">
        <v>0</v>
      </c>
      <c r="BW57" s="54">
        <f t="shared" si="68"/>
        <v>0</v>
      </c>
      <c r="BX57" s="55">
        <v>0</v>
      </c>
      <c r="BY57" s="55">
        <v>0</v>
      </c>
      <c r="BZ57" s="54">
        <f t="shared" si="69"/>
        <v>0</v>
      </c>
      <c r="CA57" s="53">
        <f t="shared" si="6"/>
        <v>0</v>
      </c>
      <c r="CB57" s="53" t="e">
        <f t="shared" si="7"/>
        <v>#DIV/0!</v>
      </c>
    </row>
    <row r="58" spans="2:80" s="56" customFormat="1" ht="86.25" customHeight="1" x14ac:dyDescent="0.2">
      <c r="B58" s="99" t="s">
        <v>11</v>
      </c>
      <c r="C58" s="93" t="s">
        <v>199</v>
      </c>
      <c r="D58" s="110" t="s">
        <v>205</v>
      </c>
      <c r="E58" s="114" t="s">
        <v>323</v>
      </c>
      <c r="F58" s="114" t="s">
        <v>329</v>
      </c>
      <c r="G58" s="55">
        <v>0</v>
      </c>
      <c r="H58" s="55"/>
      <c r="I58" s="54">
        <f t="shared" si="30"/>
        <v>0</v>
      </c>
      <c r="J58" s="55">
        <v>0</v>
      </c>
      <c r="K58" s="55">
        <v>0</v>
      </c>
      <c r="L58" s="54">
        <f t="shared" si="115"/>
        <v>0</v>
      </c>
      <c r="M58" s="105">
        <v>1</v>
      </c>
      <c r="N58" s="105"/>
      <c r="O58" s="106">
        <f t="shared" ref="O58" si="131">IFERROR(N58/M58,0)</f>
        <v>0</v>
      </c>
      <c r="P58" s="105"/>
      <c r="Q58" s="105"/>
      <c r="R58" s="106">
        <f>IFERROR(Q58/P58,0)</f>
        <v>0</v>
      </c>
      <c r="S58" s="55">
        <v>0</v>
      </c>
      <c r="T58" s="55">
        <v>0</v>
      </c>
      <c r="U58" s="54">
        <f t="shared" si="40"/>
        <v>0</v>
      </c>
      <c r="V58" s="55">
        <v>0</v>
      </c>
      <c r="W58" s="55">
        <v>0</v>
      </c>
      <c r="X58" s="54">
        <f t="shared" si="41"/>
        <v>0</v>
      </c>
      <c r="Y58" s="55">
        <v>0</v>
      </c>
      <c r="Z58" s="55">
        <v>0</v>
      </c>
      <c r="AA58" s="54">
        <f t="shared" si="48"/>
        <v>0</v>
      </c>
      <c r="AB58" s="55">
        <v>0</v>
      </c>
      <c r="AC58" s="55">
        <v>0</v>
      </c>
      <c r="AD58" s="54">
        <f t="shared" si="49"/>
        <v>0</v>
      </c>
      <c r="AE58" s="55">
        <v>0</v>
      </c>
      <c r="AF58" s="55">
        <v>0</v>
      </c>
      <c r="AG58" s="54">
        <f t="shared" si="124"/>
        <v>0</v>
      </c>
      <c r="AH58" s="55">
        <v>0</v>
      </c>
      <c r="AI58" s="55">
        <v>0</v>
      </c>
      <c r="AJ58" s="54">
        <f t="shared" si="119"/>
        <v>0</v>
      </c>
      <c r="AK58" s="55">
        <v>0</v>
      </c>
      <c r="AL58" s="55">
        <v>0</v>
      </c>
      <c r="AM58" s="54">
        <f t="shared" si="58"/>
        <v>0</v>
      </c>
      <c r="AN58" s="55">
        <v>0</v>
      </c>
      <c r="AO58" s="55">
        <v>0</v>
      </c>
      <c r="AP58" s="54">
        <f t="shared" si="59"/>
        <v>0</v>
      </c>
      <c r="AQ58" s="55">
        <v>0</v>
      </c>
      <c r="AR58" s="55">
        <v>0</v>
      </c>
      <c r="AS58" s="54">
        <f t="shared" si="120"/>
        <v>0</v>
      </c>
      <c r="AT58" s="55">
        <v>0</v>
      </c>
      <c r="AU58" s="55">
        <v>0</v>
      </c>
      <c r="AV58" s="54">
        <f t="shared" si="121"/>
        <v>0</v>
      </c>
      <c r="AW58" s="55">
        <v>0</v>
      </c>
      <c r="AX58" s="55">
        <v>0</v>
      </c>
      <c r="AY58" s="54">
        <f t="shared" si="122"/>
        <v>0</v>
      </c>
      <c r="AZ58" s="55">
        <v>0</v>
      </c>
      <c r="BA58" s="55">
        <v>0</v>
      </c>
      <c r="BB58" s="54">
        <f t="shared" si="123"/>
        <v>0</v>
      </c>
      <c r="BC58" s="55">
        <v>0</v>
      </c>
      <c r="BD58" s="55">
        <v>0</v>
      </c>
      <c r="BE58" s="54">
        <f t="shared" si="62"/>
        <v>0</v>
      </c>
      <c r="BF58" s="55">
        <v>0</v>
      </c>
      <c r="BG58" s="55">
        <v>0</v>
      </c>
      <c r="BH58" s="54">
        <f t="shared" si="63"/>
        <v>0</v>
      </c>
      <c r="BI58" s="55">
        <v>0</v>
      </c>
      <c r="BJ58" s="55">
        <v>0</v>
      </c>
      <c r="BK58" s="54">
        <f t="shared" si="64"/>
        <v>0</v>
      </c>
      <c r="BL58" s="55">
        <v>0</v>
      </c>
      <c r="BM58" s="55">
        <v>0</v>
      </c>
      <c r="BN58" s="54">
        <f t="shared" si="65"/>
        <v>0</v>
      </c>
      <c r="BO58" s="55">
        <v>0</v>
      </c>
      <c r="BP58" s="55">
        <v>0</v>
      </c>
      <c r="BQ58" s="54">
        <f t="shared" si="66"/>
        <v>0</v>
      </c>
      <c r="BR58" s="55">
        <v>0</v>
      </c>
      <c r="BS58" s="55">
        <v>0</v>
      </c>
      <c r="BT58" s="54">
        <f t="shared" si="67"/>
        <v>0</v>
      </c>
      <c r="BU58" s="55">
        <v>0</v>
      </c>
      <c r="BV58" s="55">
        <v>0</v>
      </c>
      <c r="BW58" s="54">
        <f t="shared" si="68"/>
        <v>0</v>
      </c>
      <c r="BX58" s="55">
        <v>0</v>
      </c>
      <c r="BY58" s="55">
        <v>0</v>
      </c>
      <c r="BZ58" s="54">
        <f t="shared" si="69"/>
        <v>0</v>
      </c>
      <c r="CA58" s="53">
        <f t="shared" si="6"/>
        <v>0</v>
      </c>
      <c r="CB58" s="53" t="e">
        <f t="shared" si="7"/>
        <v>#DIV/0!</v>
      </c>
    </row>
    <row r="59" spans="2:80" s="56" customFormat="1" ht="86.25" customHeight="1" x14ac:dyDescent="0.2">
      <c r="B59" s="99" t="s">
        <v>11</v>
      </c>
      <c r="C59" s="93" t="s">
        <v>199</v>
      </c>
      <c r="D59" s="110" t="s">
        <v>206</v>
      </c>
      <c r="E59" s="114" t="s">
        <v>330</v>
      </c>
      <c r="F59" s="114" t="s">
        <v>329</v>
      </c>
      <c r="G59" s="55">
        <v>0</v>
      </c>
      <c r="H59" s="55"/>
      <c r="I59" s="54">
        <f t="shared" si="30"/>
        <v>0</v>
      </c>
      <c r="J59" s="55">
        <v>0</v>
      </c>
      <c r="K59" s="55">
        <v>0</v>
      </c>
      <c r="L59" s="54">
        <f t="shared" si="115"/>
        <v>0</v>
      </c>
      <c r="M59" s="55">
        <v>0</v>
      </c>
      <c r="N59" s="55">
        <v>0</v>
      </c>
      <c r="O59" s="54">
        <f t="shared" si="116"/>
        <v>0</v>
      </c>
      <c r="P59" s="55">
        <v>0</v>
      </c>
      <c r="Q59" s="55">
        <v>0</v>
      </c>
      <c r="R59" s="54">
        <f t="shared" si="117"/>
        <v>0</v>
      </c>
      <c r="S59" s="55">
        <v>0</v>
      </c>
      <c r="T59" s="55">
        <v>0</v>
      </c>
      <c r="U59" s="54">
        <f t="shared" si="40"/>
        <v>0</v>
      </c>
      <c r="V59" s="55">
        <v>0</v>
      </c>
      <c r="W59" s="55">
        <v>0</v>
      </c>
      <c r="X59" s="54">
        <f t="shared" si="41"/>
        <v>0</v>
      </c>
      <c r="Y59" s="105">
        <v>1</v>
      </c>
      <c r="Z59" s="105"/>
      <c r="AA59" s="106">
        <f t="shared" si="48"/>
        <v>0</v>
      </c>
      <c r="AB59" s="105"/>
      <c r="AC59" s="105"/>
      <c r="AD59" s="106">
        <f t="shared" si="49"/>
        <v>0</v>
      </c>
      <c r="AE59" s="55">
        <v>0</v>
      </c>
      <c r="AF59" s="55">
        <v>0</v>
      </c>
      <c r="AG59" s="54">
        <f t="shared" si="124"/>
        <v>0</v>
      </c>
      <c r="AH59" s="55">
        <v>0</v>
      </c>
      <c r="AI59" s="55">
        <v>0</v>
      </c>
      <c r="AJ59" s="54">
        <f t="shared" si="119"/>
        <v>0</v>
      </c>
      <c r="AK59" s="55">
        <v>0</v>
      </c>
      <c r="AL59" s="55">
        <v>0</v>
      </c>
      <c r="AM59" s="54">
        <f t="shared" si="58"/>
        <v>0</v>
      </c>
      <c r="AN59" s="55">
        <v>0</v>
      </c>
      <c r="AO59" s="55">
        <v>0</v>
      </c>
      <c r="AP59" s="54">
        <f t="shared" si="59"/>
        <v>0</v>
      </c>
      <c r="AQ59" s="55">
        <v>0</v>
      </c>
      <c r="AR59" s="55">
        <v>0</v>
      </c>
      <c r="AS59" s="54">
        <f t="shared" si="120"/>
        <v>0</v>
      </c>
      <c r="AT59" s="55">
        <v>0</v>
      </c>
      <c r="AU59" s="55">
        <v>0</v>
      </c>
      <c r="AV59" s="54">
        <f t="shared" si="121"/>
        <v>0</v>
      </c>
      <c r="AW59" s="55">
        <v>0</v>
      </c>
      <c r="AX59" s="55">
        <v>0</v>
      </c>
      <c r="AY59" s="54">
        <f t="shared" si="122"/>
        <v>0</v>
      </c>
      <c r="AZ59" s="55">
        <v>0</v>
      </c>
      <c r="BA59" s="55">
        <v>0</v>
      </c>
      <c r="BB59" s="54">
        <f t="shared" si="123"/>
        <v>0</v>
      </c>
      <c r="BC59" s="55">
        <v>0</v>
      </c>
      <c r="BD59" s="55">
        <v>0</v>
      </c>
      <c r="BE59" s="54">
        <f t="shared" si="62"/>
        <v>0</v>
      </c>
      <c r="BF59" s="55">
        <v>0</v>
      </c>
      <c r="BG59" s="55">
        <v>0</v>
      </c>
      <c r="BH59" s="54">
        <f t="shared" si="63"/>
        <v>0</v>
      </c>
      <c r="BI59" s="55">
        <v>0</v>
      </c>
      <c r="BJ59" s="55">
        <v>0</v>
      </c>
      <c r="BK59" s="54">
        <f t="shared" si="64"/>
        <v>0</v>
      </c>
      <c r="BL59" s="55">
        <v>0</v>
      </c>
      <c r="BM59" s="55">
        <v>0</v>
      </c>
      <c r="BN59" s="54">
        <f t="shared" si="65"/>
        <v>0</v>
      </c>
      <c r="BO59" s="55">
        <v>0</v>
      </c>
      <c r="BP59" s="55">
        <v>0</v>
      </c>
      <c r="BQ59" s="54">
        <f t="shared" si="66"/>
        <v>0</v>
      </c>
      <c r="BR59" s="55">
        <v>0</v>
      </c>
      <c r="BS59" s="55">
        <v>0</v>
      </c>
      <c r="BT59" s="54">
        <f t="shared" si="67"/>
        <v>0</v>
      </c>
      <c r="BU59" s="55">
        <v>0</v>
      </c>
      <c r="BV59" s="55">
        <v>0</v>
      </c>
      <c r="BW59" s="54">
        <f t="shared" si="68"/>
        <v>0</v>
      </c>
      <c r="BX59" s="55">
        <v>0</v>
      </c>
      <c r="BY59" s="55">
        <v>0</v>
      </c>
      <c r="BZ59" s="54">
        <f t="shared" si="69"/>
        <v>0</v>
      </c>
      <c r="CA59" s="53">
        <f t="shared" si="6"/>
        <v>0</v>
      </c>
      <c r="CB59" s="53" t="e">
        <f t="shared" si="7"/>
        <v>#DIV/0!</v>
      </c>
    </row>
    <row r="60" spans="2:80" s="56" customFormat="1" ht="86.25" customHeight="1" x14ac:dyDescent="0.2">
      <c r="B60" s="99" t="s">
        <v>11</v>
      </c>
      <c r="C60" s="93" t="s">
        <v>199</v>
      </c>
      <c r="D60" s="110" t="s">
        <v>207</v>
      </c>
      <c r="E60" s="114" t="s">
        <v>323</v>
      </c>
      <c r="F60" s="114" t="s">
        <v>329</v>
      </c>
      <c r="G60" s="55">
        <v>0</v>
      </c>
      <c r="H60" s="55"/>
      <c r="I60" s="54">
        <f t="shared" si="30"/>
        <v>0</v>
      </c>
      <c r="J60" s="55">
        <v>0</v>
      </c>
      <c r="K60" s="55">
        <v>0</v>
      </c>
      <c r="L60" s="54">
        <f t="shared" si="115"/>
        <v>0</v>
      </c>
      <c r="M60" s="55">
        <v>0</v>
      </c>
      <c r="N60" s="55">
        <v>0</v>
      </c>
      <c r="O60" s="54">
        <f t="shared" si="116"/>
        <v>0</v>
      </c>
      <c r="P60" s="55">
        <v>0</v>
      </c>
      <c r="Q60" s="55">
        <v>0</v>
      </c>
      <c r="R60" s="54">
        <f t="shared" si="117"/>
        <v>0</v>
      </c>
      <c r="S60" s="55">
        <v>0</v>
      </c>
      <c r="T60" s="55">
        <v>0</v>
      </c>
      <c r="U60" s="54">
        <f t="shared" si="40"/>
        <v>0</v>
      </c>
      <c r="V60" s="55">
        <v>0</v>
      </c>
      <c r="W60" s="55">
        <v>0</v>
      </c>
      <c r="X60" s="54">
        <f t="shared" si="41"/>
        <v>0</v>
      </c>
      <c r="Y60" s="55">
        <v>0</v>
      </c>
      <c r="Z60" s="55">
        <v>0</v>
      </c>
      <c r="AA60" s="54">
        <f t="shared" si="48"/>
        <v>0</v>
      </c>
      <c r="AB60" s="55">
        <v>0</v>
      </c>
      <c r="AC60" s="55">
        <v>0</v>
      </c>
      <c r="AD60" s="54">
        <f t="shared" si="49"/>
        <v>0</v>
      </c>
      <c r="AE60" s="55">
        <v>0</v>
      </c>
      <c r="AF60" s="55">
        <v>0</v>
      </c>
      <c r="AG60" s="54">
        <f t="shared" si="124"/>
        <v>0</v>
      </c>
      <c r="AH60" s="55">
        <v>0</v>
      </c>
      <c r="AI60" s="55">
        <v>0</v>
      </c>
      <c r="AJ60" s="54">
        <f t="shared" si="119"/>
        <v>0</v>
      </c>
      <c r="AK60" s="55">
        <v>0</v>
      </c>
      <c r="AL60" s="55">
        <v>0</v>
      </c>
      <c r="AM60" s="54">
        <f t="shared" ref="AM60" si="132">IFERROR(AL60/AK60,0)</f>
        <v>0</v>
      </c>
      <c r="AN60" s="55">
        <v>0</v>
      </c>
      <c r="AO60" s="55">
        <v>0</v>
      </c>
      <c r="AP60" s="54">
        <f t="shared" ref="AP60" si="133">IFERROR(AO60/AN60,0)</f>
        <v>0</v>
      </c>
      <c r="AQ60" s="105">
        <v>1</v>
      </c>
      <c r="AR60" s="105"/>
      <c r="AS60" s="106">
        <f t="shared" si="120"/>
        <v>0</v>
      </c>
      <c r="AT60" s="105"/>
      <c r="AU60" s="105"/>
      <c r="AV60" s="106">
        <f t="shared" si="121"/>
        <v>0</v>
      </c>
      <c r="AW60" s="55">
        <v>0</v>
      </c>
      <c r="AX60" s="55">
        <v>0</v>
      </c>
      <c r="AY60" s="54">
        <f t="shared" si="122"/>
        <v>0</v>
      </c>
      <c r="AZ60" s="55">
        <v>0</v>
      </c>
      <c r="BA60" s="55">
        <v>0</v>
      </c>
      <c r="BB60" s="54">
        <f t="shared" si="123"/>
        <v>0</v>
      </c>
      <c r="BC60" s="55">
        <v>0</v>
      </c>
      <c r="BD60" s="55">
        <v>0</v>
      </c>
      <c r="BE60" s="54">
        <f t="shared" si="62"/>
        <v>0</v>
      </c>
      <c r="BF60" s="55">
        <v>0</v>
      </c>
      <c r="BG60" s="55">
        <v>0</v>
      </c>
      <c r="BH60" s="54">
        <f t="shared" si="63"/>
        <v>0</v>
      </c>
      <c r="BI60" s="55">
        <v>0</v>
      </c>
      <c r="BJ60" s="55">
        <v>0</v>
      </c>
      <c r="BK60" s="54">
        <f t="shared" si="64"/>
        <v>0</v>
      </c>
      <c r="BL60" s="55">
        <v>0</v>
      </c>
      <c r="BM60" s="55">
        <v>0</v>
      </c>
      <c r="BN60" s="54">
        <f t="shared" si="65"/>
        <v>0</v>
      </c>
      <c r="BO60" s="55">
        <v>0</v>
      </c>
      <c r="BP60" s="55">
        <v>0</v>
      </c>
      <c r="BQ60" s="54">
        <f t="shared" si="66"/>
        <v>0</v>
      </c>
      <c r="BR60" s="55">
        <v>0</v>
      </c>
      <c r="BS60" s="55">
        <v>0</v>
      </c>
      <c r="BT60" s="54">
        <f t="shared" si="67"/>
        <v>0</v>
      </c>
      <c r="BU60" s="55">
        <v>0</v>
      </c>
      <c r="BV60" s="55">
        <v>0</v>
      </c>
      <c r="BW60" s="54">
        <f t="shared" si="68"/>
        <v>0</v>
      </c>
      <c r="BX60" s="55">
        <v>0</v>
      </c>
      <c r="BY60" s="55">
        <v>0</v>
      </c>
      <c r="BZ60" s="54">
        <f t="shared" si="69"/>
        <v>0</v>
      </c>
      <c r="CA60" s="53">
        <f t="shared" si="6"/>
        <v>0</v>
      </c>
      <c r="CB60" s="53" t="e">
        <f t="shared" si="7"/>
        <v>#DIV/0!</v>
      </c>
    </row>
    <row r="61" spans="2:80" s="56" customFormat="1" ht="86.25" customHeight="1" x14ac:dyDescent="0.2">
      <c r="B61" s="99" t="s">
        <v>11</v>
      </c>
      <c r="C61" s="93" t="s">
        <v>199</v>
      </c>
      <c r="D61" s="110" t="s">
        <v>208</v>
      </c>
      <c r="E61" s="114" t="s">
        <v>323</v>
      </c>
      <c r="F61" s="114" t="s">
        <v>329</v>
      </c>
      <c r="G61" s="55">
        <v>0</v>
      </c>
      <c r="H61" s="55"/>
      <c r="I61" s="54">
        <f t="shared" si="30"/>
        <v>0</v>
      </c>
      <c r="J61" s="55">
        <v>0</v>
      </c>
      <c r="K61" s="55">
        <v>0</v>
      </c>
      <c r="L61" s="54">
        <f t="shared" si="115"/>
        <v>0</v>
      </c>
      <c r="M61" s="55">
        <v>0</v>
      </c>
      <c r="N61" s="55">
        <v>0</v>
      </c>
      <c r="O61" s="54">
        <f t="shared" si="116"/>
        <v>0</v>
      </c>
      <c r="P61" s="55">
        <v>0</v>
      </c>
      <c r="Q61" s="55">
        <v>0</v>
      </c>
      <c r="R61" s="54">
        <f t="shared" si="117"/>
        <v>0</v>
      </c>
      <c r="S61" s="55">
        <v>0</v>
      </c>
      <c r="T61" s="55">
        <v>0</v>
      </c>
      <c r="U61" s="54">
        <f t="shared" si="40"/>
        <v>0</v>
      </c>
      <c r="V61" s="55">
        <v>0</v>
      </c>
      <c r="W61" s="55">
        <v>0</v>
      </c>
      <c r="X61" s="54">
        <f t="shared" si="41"/>
        <v>0</v>
      </c>
      <c r="Y61" s="55">
        <v>0</v>
      </c>
      <c r="Z61" s="55">
        <v>0</v>
      </c>
      <c r="AA61" s="54">
        <f t="shared" si="48"/>
        <v>0</v>
      </c>
      <c r="AB61" s="55">
        <v>0</v>
      </c>
      <c r="AC61" s="55">
        <v>0</v>
      </c>
      <c r="AD61" s="54">
        <f t="shared" si="49"/>
        <v>0</v>
      </c>
      <c r="AE61" s="55">
        <v>0</v>
      </c>
      <c r="AF61" s="55">
        <v>0</v>
      </c>
      <c r="AG61" s="54">
        <f t="shared" si="124"/>
        <v>0</v>
      </c>
      <c r="AH61" s="55">
        <v>0</v>
      </c>
      <c r="AI61" s="55">
        <v>0</v>
      </c>
      <c r="AJ61" s="54">
        <f t="shared" si="119"/>
        <v>0</v>
      </c>
      <c r="AK61" s="55">
        <v>0</v>
      </c>
      <c r="AL61" s="55">
        <v>0</v>
      </c>
      <c r="AM61" s="54">
        <f t="shared" si="58"/>
        <v>0</v>
      </c>
      <c r="AN61" s="55">
        <v>0</v>
      </c>
      <c r="AO61" s="55">
        <v>0</v>
      </c>
      <c r="AP61" s="54">
        <f t="shared" si="59"/>
        <v>0</v>
      </c>
      <c r="AQ61" s="55">
        <v>0</v>
      </c>
      <c r="AR61" s="55">
        <v>0</v>
      </c>
      <c r="AS61" s="54">
        <f t="shared" si="120"/>
        <v>0</v>
      </c>
      <c r="AT61" s="55">
        <v>0</v>
      </c>
      <c r="AU61" s="55">
        <v>0</v>
      </c>
      <c r="AV61" s="54">
        <f t="shared" si="121"/>
        <v>0</v>
      </c>
      <c r="AW61" s="105">
        <v>1</v>
      </c>
      <c r="AX61" s="105"/>
      <c r="AY61" s="106">
        <f t="shared" si="122"/>
        <v>0</v>
      </c>
      <c r="AZ61" s="105"/>
      <c r="BA61" s="105"/>
      <c r="BB61" s="106">
        <f t="shared" si="123"/>
        <v>0</v>
      </c>
      <c r="BC61" s="55">
        <v>0</v>
      </c>
      <c r="BD61" s="55">
        <v>0</v>
      </c>
      <c r="BE61" s="54">
        <f t="shared" si="62"/>
        <v>0</v>
      </c>
      <c r="BF61" s="55">
        <v>0</v>
      </c>
      <c r="BG61" s="55">
        <v>0</v>
      </c>
      <c r="BH61" s="54">
        <f t="shared" si="63"/>
        <v>0</v>
      </c>
      <c r="BI61" s="55">
        <v>0</v>
      </c>
      <c r="BJ61" s="55">
        <v>0</v>
      </c>
      <c r="BK61" s="54">
        <f t="shared" si="64"/>
        <v>0</v>
      </c>
      <c r="BL61" s="55">
        <v>0</v>
      </c>
      <c r="BM61" s="55">
        <v>0</v>
      </c>
      <c r="BN61" s="54">
        <f t="shared" si="65"/>
        <v>0</v>
      </c>
      <c r="BO61" s="55">
        <v>0</v>
      </c>
      <c r="BP61" s="55">
        <v>0</v>
      </c>
      <c r="BQ61" s="54">
        <f t="shared" si="66"/>
        <v>0</v>
      </c>
      <c r="BR61" s="55">
        <v>0</v>
      </c>
      <c r="BS61" s="55">
        <v>0</v>
      </c>
      <c r="BT61" s="54">
        <f t="shared" si="67"/>
        <v>0</v>
      </c>
      <c r="BU61" s="55">
        <v>0</v>
      </c>
      <c r="BV61" s="55">
        <v>0</v>
      </c>
      <c r="BW61" s="54">
        <f t="shared" si="68"/>
        <v>0</v>
      </c>
      <c r="BX61" s="55">
        <v>0</v>
      </c>
      <c r="BY61" s="55">
        <v>0</v>
      </c>
      <c r="BZ61" s="54">
        <f t="shared" si="69"/>
        <v>0</v>
      </c>
      <c r="CA61" s="53">
        <f t="shared" si="6"/>
        <v>0</v>
      </c>
      <c r="CB61" s="53" t="e">
        <f t="shared" si="7"/>
        <v>#DIV/0!</v>
      </c>
    </row>
    <row r="62" spans="2:80" s="56" customFormat="1" ht="86.25" customHeight="1" x14ac:dyDescent="0.2">
      <c r="B62" s="99" t="s">
        <v>11</v>
      </c>
      <c r="C62" s="93" t="s">
        <v>199</v>
      </c>
      <c r="D62" s="110" t="s">
        <v>210</v>
      </c>
      <c r="E62" s="114" t="s">
        <v>323</v>
      </c>
      <c r="F62" s="114"/>
      <c r="G62" s="55">
        <v>0</v>
      </c>
      <c r="H62" s="55"/>
      <c r="I62" s="54">
        <f t="shared" ref="I62:I64" si="134">IFERROR(H62/G62,0)</f>
        <v>0</v>
      </c>
      <c r="J62" s="55">
        <v>0</v>
      </c>
      <c r="K62" s="55">
        <v>0</v>
      </c>
      <c r="L62" s="54">
        <f t="shared" ref="L62:L64" si="135">IFERROR(K62/J62,0)</f>
        <v>0</v>
      </c>
      <c r="M62" s="55">
        <v>0</v>
      </c>
      <c r="N62" s="55">
        <v>0</v>
      </c>
      <c r="O62" s="54">
        <f t="shared" si="116"/>
        <v>0</v>
      </c>
      <c r="P62" s="55">
        <v>0</v>
      </c>
      <c r="Q62" s="55">
        <v>0</v>
      </c>
      <c r="R62" s="54">
        <f t="shared" si="117"/>
        <v>0</v>
      </c>
      <c r="S62" s="105">
        <v>1</v>
      </c>
      <c r="T62" s="105"/>
      <c r="U62" s="106">
        <f t="shared" si="40"/>
        <v>0</v>
      </c>
      <c r="V62" s="105"/>
      <c r="W62" s="105"/>
      <c r="X62" s="106">
        <f t="shared" si="41"/>
        <v>0</v>
      </c>
      <c r="Y62" s="55">
        <v>0</v>
      </c>
      <c r="Z62" s="55">
        <v>0</v>
      </c>
      <c r="AA62" s="54">
        <f t="shared" ref="AA62:AA64" si="136">IFERROR(Z62/Y62,0)</f>
        <v>0</v>
      </c>
      <c r="AB62" s="55">
        <v>0</v>
      </c>
      <c r="AC62" s="55">
        <v>0</v>
      </c>
      <c r="AD62" s="54">
        <f t="shared" ref="AD62:AD64" si="137">IFERROR(AC62/AB62,0)</f>
        <v>0</v>
      </c>
      <c r="AE62" s="55">
        <v>0</v>
      </c>
      <c r="AF62" s="55">
        <v>0</v>
      </c>
      <c r="AG62" s="54">
        <f t="shared" ref="AG62:AG64" si="138">IFERROR(AF62/AE62,0)</f>
        <v>0</v>
      </c>
      <c r="AH62" s="55">
        <v>0</v>
      </c>
      <c r="AI62" s="55">
        <v>0</v>
      </c>
      <c r="AJ62" s="54">
        <f t="shared" ref="AJ62:AJ64" si="139">IFERROR(AI62/AH62,0)</f>
        <v>0</v>
      </c>
      <c r="AK62" s="105">
        <v>1</v>
      </c>
      <c r="AL62" s="105"/>
      <c r="AM62" s="54">
        <f t="shared" ref="AM62:AM64" si="140">IFERROR(AL62/AK62,0)</f>
        <v>0</v>
      </c>
      <c r="AN62" s="105"/>
      <c r="AO62" s="105"/>
      <c r="AP62" s="54">
        <f t="shared" ref="AP62:AP64" si="141">IFERROR(AO62/AN62,0)</f>
        <v>0</v>
      </c>
      <c r="AQ62" s="55">
        <v>0</v>
      </c>
      <c r="AR62" s="55">
        <v>0</v>
      </c>
      <c r="AS62" s="54">
        <f t="shared" ref="AS62:AS64" si="142">IFERROR(AR62/AQ62,0)</f>
        <v>0</v>
      </c>
      <c r="AT62" s="55">
        <v>0</v>
      </c>
      <c r="AU62" s="55">
        <v>0</v>
      </c>
      <c r="AV62" s="54">
        <f t="shared" ref="AV62:AV64" si="143">IFERROR(AU62/AT62,0)</f>
        <v>0</v>
      </c>
      <c r="AW62" s="55">
        <v>0</v>
      </c>
      <c r="AX62" s="55">
        <v>0</v>
      </c>
      <c r="AY62" s="54">
        <f t="shared" si="122"/>
        <v>0</v>
      </c>
      <c r="AZ62" s="55">
        <v>0</v>
      </c>
      <c r="BA62" s="55">
        <v>0</v>
      </c>
      <c r="BB62" s="54">
        <f t="shared" si="123"/>
        <v>0</v>
      </c>
      <c r="BC62" s="55">
        <v>0</v>
      </c>
      <c r="BD62" s="55">
        <v>0</v>
      </c>
      <c r="BE62" s="54">
        <f t="shared" si="62"/>
        <v>0</v>
      </c>
      <c r="BF62" s="55">
        <v>0</v>
      </c>
      <c r="BG62" s="55">
        <v>0</v>
      </c>
      <c r="BH62" s="54">
        <f t="shared" si="63"/>
        <v>0</v>
      </c>
      <c r="BI62" s="55">
        <v>0</v>
      </c>
      <c r="BJ62" s="55">
        <v>0</v>
      </c>
      <c r="BK62" s="54">
        <f t="shared" si="64"/>
        <v>0</v>
      </c>
      <c r="BL62" s="55">
        <v>0</v>
      </c>
      <c r="BM62" s="55">
        <v>0</v>
      </c>
      <c r="BN62" s="54">
        <f t="shared" si="65"/>
        <v>0</v>
      </c>
      <c r="BO62" s="55">
        <v>0</v>
      </c>
      <c r="BP62" s="55">
        <v>0</v>
      </c>
      <c r="BQ62" s="54">
        <f t="shared" si="66"/>
        <v>0</v>
      </c>
      <c r="BR62" s="55">
        <v>0</v>
      </c>
      <c r="BS62" s="55">
        <v>0</v>
      </c>
      <c r="BT62" s="54">
        <f t="shared" si="67"/>
        <v>0</v>
      </c>
      <c r="BU62" s="55">
        <v>0</v>
      </c>
      <c r="BV62" s="55">
        <v>0</v>
      </c>
      <c r="BW62" s="54">
        <f t="shared" si="68"/>
        <v>0</v>
      </c>
      <c r="BX62" s="55">
        <v>0</v>
      </c>
      <c r="BY62" s="55">
        <v>0</v>
      </c>
      <c r="BZ62" s="54">
        <f t="shared" si="69"/>
        <v>0</v>
      </c>
      <c r="CA62" s="53">
        <f t="shared" ref="CA62:CA63" si="144">(H62+N62+T62+Z62+AF62+AL62+AR62+AX62+BD62+BJ62+BP62+BV62)/(G62+M62+S62+Y62+AE62+AK62+AQ62+AW62+BC62+BI62+BO62+BU62)</f>
        <v>0</v>
      </c>
      <c r="CB62" s="53" t="e">
        <f t="shared" ref="CB62:CB63" si="145">(K62+Q62+W62+AC62+AI62+AO62+AU62+BA62+BG62+BM62+BS62+BY62)/(J62+P62+V62+AB62+AH62+AN62+AT62+AZ62+BF62+BL62+BR62+BX62)</f>
        <v>#DIV/0!</v>
      </c>
    </row>
    <row r="63" spans="2:80" s="56" customFormat="1" ht="86.25" customHeight="1" x14ac:dyDescent="0.2">
      <c r="B63" s="99" t="s">
        <v>11</v>
      </c>
      <c r="C63" s="93" t="s">
        <v>199</v>
      </c>
      <c r="D63" s="110" t="s">
        <v>331</v>
      </c>
      <c r="E63" s="114" t="s">
        <v>323</v>
      </c>
      <c r="F63" s="114"/>
      <c r="G63" s="55">
        <v>0</v>
      </c>
      <c r="H63" s="55"/>
      <c r="I63" s="54">
        <f t="shared" si="134"/>
        <v>0</v>
      </c>
      <c r="J63" s="55">
        <v>0</v>
      </c>
      <c r="K63" s="55">
        <v>0</v>
      </c>
      <c r="L63" s="54">
        <f t="shared" si="135"/>
        <v>0</v>
      </c>
      <c r="M63" s="55">
        <v>0</v>
      </c>
      <c r="N63" s="55">
        <v>0</v>
      </c>
      <c r="O63" s="54">
        <f t="shared" si="116"/>
        <v>0</v>
      </c>
      <c r="P63" s="55">
        <v>0</v>
      </c>
      <c r="Q63" s="55">
        <v>0</v>
      </c>
      <c r="R63" s="54">
        <f t="shared" si="117"/>
        <v>0</v>
      </c>
      <c r="S63" s="55">
        <v>0</v>
      </c>
      <c r="T63" s="55">
        <v>0</v>
      </c>
      <c r="U63" s="54">
        <f t="shared" si="40"/>
        <v>0</v>
      </c>
      <c r="V63" s="55">
        <v>0</v>
      </c>
      <c r="W63" s="55">
        <v>0</v>
      </c>
      <c r="X63" s="54">
        <f t="shared" si="41"/>
        <v>0</v>
      </c>
      <c r="Y63" s="55">
        <v>0</v>
      </c>
      <c r="Z63" s="55">
        <v>0</v>
      </c>
      <c r="AA63" s="54">
        <f t="shared" si="136"/>
        <v>0</v>
      </c>
      <c r="AB63" s="55">
        <v>0</v>
      </c>
      <c r="AC63" s="55">
        <v>0</v>
      </c>
      <c r="AD63" s="54">
        <f t="shared" si="137"/>
        <v>0</v>
      </c>
      <c r="AE63" s="55">
        <v>0</v>
      </c>
      <c r="AF63" s="55">
        <v>0</v>
      </c>
      <c r="AG63" s="54">
        <f t="shared" si="138"/>
        <v>0</v>
      </c>
      <c r="AH63" s="55">
        <v>0</v>
      </c>
      <c r="AI63" s="55">
        <v>0</v>
      </c>
      <c r="AJ63" s="54">
        <f t="shared" si="139"/>
        <v>0</v>
      </c>
      <c r="AK63" s="55">
        <v>0</v>
      </c>
      <c r="AL63" s="55">
        <v>0</v>
      </c>
      <c r="AM63" s="54">
        <f t="shared" si="140"/>
        <v>0</v>
      </c>
      <c r="AN63" s="55">
        <v>0</v>
      </c>
      <c r="AO63" s="55">
        <v>0</v>
      </c>
      <c r="AP63" s="54">
        <f t="shared" si="141"/>
        <v>0</v>
      </c>
      <c r="AQ63" s="55">
        <v>0</v>
      </c>
      <c r="AR63" s="55">
        <v>0</v>
      </c>
      <c r="AS63" s="54">
        <f t="shared" si="142"/>
        <v>0</v>
      </c>
      <c r="AT63" s="55">
        <v>0</v>
      </c>
      <c r="AU63" s="55">
        <v>0</v>
      </c>
      <c r="AV63" s="54">
        <f t="shared" si="143"/>
        <v>0</v>
      </c>
      <c r="AW63" s="55">
        <v>0</v>
      </c>
      <c r="AX63" s="55">
        <v>0</v>
      </c>
      <c r="AY63" s="54">
        <f t="shared" si="122"/>
        <v>0</v>
      </c>
      <c r="AZ63" s="55">
        <v>0</v>
      </c>
      <c r="BA63" s="55">
        <v>0</v>
      </c>
      <c r="BB63" s="54">
        <f t="shared" si="123"/>
        <v>0</v>
      </c>
      <c r="BC63" s="105">
        <v>1</v>
      </c>
      <c r="BD63" s="105"/>
      <c r="BE63" s="106">
        <f t="shared" si="62"/>
        <v>0</v>
      </c>
      <c r="BF63" s="105"/>
      <c r="BG63" s="105"/>
      <c r="BH63" s="106">
        <f t="shared" si="63"/>
        <v>0</v>
      </c>
      <c r="BI63" s="55">
        <v>0</v>
      </c>
      <c r="BJ63" s="55">
        <v>0</v>
      </c>
      <c r="BK63" s="54">
        <f t="shared" si="64"/>
        <v>0</v>
      </c>
      <c r="BL63" s="55">
        <v>0</v>
      </c>
      <c r="BM63" s="55">
        <v>0</v>
      </c>
      <c r="BN63" s="54">
        <f t="shared" si="65"/>
        <v>0</v>
      </c>
      <c r="BO63" s="55">
        <v>0</v>
      </c>
      <c r="BP63" s="55">
        <v>0</v>
      </c>
      <c r="BQ63" s="54">
        <f t="shared" si="66"/>
        <v>0</v>
      </c>
      <c r="BR63" s="55">
        <v>0</v>
      </c>
      <c r="BS63" s="55">
        <v>0</v>
      </c>
      <c r="BT63" s="54">
        <f t="shared" si="67"/>
        <v>0</v>
      </c>
      <c r="BU63" s="55">
        <v>0</v>
      </c>
      <c r="BV63" s="55">
        <v>0</v>
      </c>
      <c r="BW63" s="54">
        <f t="shared" si="68"/>
        <v>0</v>
      </c>
      <c r="BX63" s="55">
        <v>0</v>
      </c>
      <c r="BY63" s="55">
        <v>0</v>
      </c>
      <c r="BZ63" s="54">
        <f t="shared" si="69"/>
        <v>0</v>
      </c>
      <c r="CA63" s="53">
        <f t="shared" si="144"/>
        <v>0</v>
      </c>
      <c r="CB63" s="53" t="e">
        <f t="shared" si="145"/>
        <v>#DIV/0!</v>
      </c>
    </row>
    <row r="64" spans="2:80" s="56" customFormat="1" ht="46.5" customHeight="1" x14ac:dyDescent="0.2">
      <c r="B64" s="99" t="s">
        <v>11</v>
      </c>
      <c r="C64" s="93" t="s">
        <v>211</v>
      </c>
      <c r="D64" s="110" t="s">
        <v>212</v>
      </c>
      <c r="E64" s="114" t="s">
        <v>323</v>
      </c>
      <c r="F64" s="114" t="s">
        <v>325</v>
      </c>
      <c r="G64" s="55">
        <v>0</v>
      </c>
      <c r="H64" s="55"/>
      <c r="I64" s="54">
        <f t="shared" si="134"/>
        <v>0</v>
      </c>
      <c r="J64" s="55">
        <v>0</v>
      </c>
      <c r="K64" s="55">
        <v>0</v>
      </c>
      <c r="L64" s="54">
        <f t="shared" si="135"/>
        <v>0</v>
      </c>
      <c r="M64" s="55">
        <v>0</v>
      </c>
      <c r="N64" s="55">
        <v>0</v>
      </c>
      <c r="O64" s="54">
        <f t="shared" si="116"/>
        <v>0</v>
      </c>
      <c r="P64" s="55">
        <v>0</v>
      </c>
      <c r="Q64" s="55">
        <v>0</v>
      </c>
      <c r="R64" s="54">
        <f t="shared" si="117"/>
        <v>0</v>
      </c>
      <c r="S64" s="105">
        <v>1</v>
      </c>
      <c r="T64" s="105"/>
      <c r="U64" s="106">
        <f t="shared" ref="U64:U69" si="146">IFERROR(T64/S64,0)</f>
        <v>0</v>
      </c>
      <c r="V64" s="105"/>
      <c r="W64" s="105"/>
      <c r="X64" s="106">
        <f t="shared" ref="X64:X69" si="147">IFERROR(W64/V64,0)</f>
        <v>0</v>
      </c>
      <c r="Y64" s="55">
        <v>0</v>
      </c>
      <c r="Z64" s="55">
        <v>0</v>
      </c>
      <c r="AA64" s="54">
        <f t="shared" si="136"/>
        <v>0</v>
      </c>
      <c r="AB64" s="55">
        <v>0</v>
      </c>
      <c r="AC64" s="55">
        <v>0</v>
      </c>
      <c r="AD64" s="54">
        <f t="shared" si="137"/>
        <v>0</v>
      </c>
      <c r="AE64" s="55">
        <v>0</v>
      </c>
      <c r="AF64" s="55">
        <v>0</v>
      </c>
      <c r="AG64" s="54">
        <f t="shared" si="138"/>
        <v>0</v>
      </c>
      <c r="AH64" s="55">
        <v>0</v>
      </c>
      <c r="AI64" s="55">
        <v>0</v>
      </c>
      <c r="AJ64" s="54">
        <f t="shared" si="139"/>
        <v>0</v>
      </c>
      <c r="AK64" s="55">
        <v>0</v>
      </c>
      <c r="AL64" s="55">
        <v>0</v>
      </c>
      <c r="AM64" s="54">
        <f t="shared" si="140"/>
        <v>0</v>
      </c>
      <c r="AN64" s="55">
        <v>0</v>
      </c>
      <c r="AO64" s="55">
        <v>0</v>
      </c>
      <c r="AP64" s="54">
        <f t="shared" si="141"/>
        <v>0</v>
      </c>
      <c r="AQ64" s="55">
        <v>0</v>
      </c>
      <c r="AR64" s="55">
        <v>0</v>
      </c>
      <c r="AS64" s="54">
        <f t="shared" si="142"/>
        <v>0</v>
      </c>
      <c r="AT64" s="55">
        <v>0</v>
      </c>
      <c r="AU64" s="55">
        <v>0</v>
      </c>
      <c r="AV64" s="54">
        <f t="shared" si="143"/>
        <v>0</v>
      </c>
      <c r="AW64" s="55">
        <v>0</v>
      </c>
      <c r="AX64" s="55">
        <v>0</v>
      </c>
      <c r="AY64" s="54">
        <f t="shared" si="122"/>
        <v>0</v>
      </c>
      <c r="AZ64" s="55">
        <v>0</v>
      </c>
      <c r="BA64" s="55">
        <v>0</v>
      </c>
      <c r="BB64" s="54">
        <f t="shared" si="123"/>
        <v>0</v>
      </c>
      <c r="BC64" s="105">
        <v>1</v>
      </c>
      <c r="BD64" s="105"/>
      <c r="BE64" s="106">
        <f t="shared" si="62"/>
        <v>0</v>
      </c>
      <c r="BF64" s="105"/>
      <c r="BG64" s="105"/>
      <c r="BH64" s="106">
        <f t="shared" si="63"/>
        <v>0</v>
      </c>
      <c r="BI64" s="55">
        <v>0</v>
      </c>
      <c r="BJ64" s="55">
        <v>0</v>
      </c>
      <c r="BK64" s="54">
        <f t="shared" si="64"/>
        <v>0</v>
      </c>
      <c r="BL64" s="55">
        <v>0</v>
      </c>
      <c r="BM64" s="55">
        <v>0</v>
      </c>
      <c r="BN64" s="54">
        <f t="shared" si="65"/>
        <v>0</v>
      </c>
      <c r="BO64" s="55">
        <v>0</v>
      </c>
      <c r="BP64" s="55">
        <v>0</v>
      </c>
      <c r="BQ64" s="54">
        <f t="shared" si="66"/>
        <v>0</v>
      </c>
      <c r="BR64" s="55">
        <v>0</v>
      </c>
      <c r="BS64" s="55">
        <v>0</v>
      </c>
      <c r="BT64" s="54">
        <f t="shared" si="67"/>
        <v>0</v>
      </c>
      <c r="BU64" s="55">
        <v>0</v>
      </c>
      <c r="BV64" s="55">
        <v>0</v>
      </c>
      <c r="BW64" s="54">
        <f t="shared" si="68"/>
        <v>0</v>
      </c>
      <c r="BX64" s="55">
        <v>0</v>
      </c>
      <c r="BY64" s="55">
        <v>0</v>
      </c>
      <c r="BZ64" s="54">
        <f t="shared" si="69"/>
        <v>0</v>
      </c>
      <c r="CA64" s="53">
        <f t="shared" si="6"/>
        <v>0</v>
      </c>
      <c r="CB64" s="53" t="e">
        <f t="shared" si="7"/>
        <v>#DIV/0!</v>
      </c>
    </row>
    <row r="65" spans="2:80" s="56" customFormat="1" ht="52.5" customHeight="1" x14ac:dyDescent="0.2">
      <c r="B65" s="99" t="s">
        <v>11</v>
      </c>
      <c r="C65" s="93" t="s">
        <v>211</v>
      </c>
      <c r="D65" s="110" t="s">
        <v>213</v>
      </c>
      <c r="E65" s="114" t="s">
        <v>323</v>
      </c>
      <c r="F65" s="114" t="s">
        <v>325</v>
      </c>
      <c r="G65" s="55">
        <v>0</v>
      </c>
      <c r="H65" s="55"/>
      <c r="I65" s="54">
        <f t="shared" si="30"/>
        <v>0</v>
      </c>
      <c r="J65" s="55">
        <v>0</v>
      </c>
      <c r="K65" s="55">
        <v>0</v>
      </c>
      <c r="L65" s="54">
        <f t="shared" si="115"/>
        <v>0</v>
      </c>
      <c r="M65" s="105">
        <v>1</v>
      </c>
      <c r="N65" s="105"/>
      <c r="O65" s="106">
        <f t="shared" si="116"/>
        <v>0</v>
      </c>
      <c r="P65" s="105"/>
      <c r="Q65" s="105"/>
      <c r="R65" s="106">
        <f t="shared" si="117"/>
        <v>0</v>
      </c>
      <c r="S65" s="105">
        <v>1</v>
      </c>
      <c r="T65" s="105"/>
      <c r="U65" s="106">
        <f t="shared" si="146"/>
        <v>0</v>
      </c>
      <c r="V65" s="105"/>
      <c r="W65" s="105"/>
      <c r="X65" s="106">
        <f t="shared" si="147"/>
        <v>0</v>
      </c>
      <c r="Y65" s="105">
        <v>1</v>
      </c>
      <c r="Z65" s="105"/>
      <c r="AA65" s="106">
        <f t="shared" si="48"/>
        <v>0</v>
      </c>
      <c r="AB65" s="105"/>
      <c r="AC65" s="105"/>
      <c r="AD65" s="106">
        <f t="shared" si="49"/>
        <v>0</v>
      </c>
      <c r="AE65" s="105">
        <v>1</v>
      </c>
      <c r="AF65" s="105"/>
      <c r="AG65" s="106">
        <f t="shared" si="124"/>
        <v>0</v>
      </c>
      <c r="AH65" s="105"/>
      <c r="AI65" s="105"/>
      <c r="AJ65" s="106">
        <f t="shared" si="119"/>
        <v>0</v>
      </c>
      <c r="AK65" s="105">
        <v>1</v>
      </c>
      <c r="AL65" s="105"/>
      <c r="AM65" s="106">
        <f t="shared" si="58"/>
        <v>0</v>
      </c>
      <c r="AN65" s="105"/>
      <c r="AO65" s="105"/>
      <c r="AP65" s="106">
        <f t="shared" si="59"/>
        <v>0</v>
      </c>
      <c r="AQ65" s="105">
        <v>1</v>
      </c>
      <c r="AR65" s="105"/>
      <c r="AS65" s="106">
        <f t="shared" si="120"/>
        <v>0</v>
      </c>
      <c r="AT65" s="105"/>
      <c r="AU65" s="105"/>
      <c r="AV65" s="106">
        <f t="shared" si="121"/>
        <v>0</v>
      </c>
      <c r="AW65" s="105">
        <v>1</v>
      </c>
      <c r="AX65" s="105"/>
      <c r="AY65" s="106">
        <f t="shared" si="122"/>
        <v>0</v>
      </c>
      <c r="AZ65" s="105"/>
      <c r="BA65" s="105"/>
      <c r="BB65" s="106">
        <f t="shared" si="123"/>
        <v>0</v>
      </c>
      <c r="BC65" s="105">
        <v>1</v>
      </c>
      <c r="BD65" s="105"/>
      <c r="BE65" s="106">
        <f t="shared" si="62"/>
        <v>0</v>
      </c>
      <c r="BF65" s="105"/>
      <c r="BG65" s="105"/>
      <c r="BH65" s="106">
        <f t="shared" si="63"/>
        <v>0</v>
      </c>
      <c r="BI65" s="105">
        <v>1</v>
      </c>
      <c r="BJ65" s="105"/>
      <c r="BK65" s="106">
        <f t="shared" si="64"/>
        <v>0</v>
      </c>
      <c r="BL65" s="105"/>
      <c r="BM65" s="105"/>
      <c r="BN65" s="106">
        <f t="shared" si="65"/>
        <v>0</v>
      </c>
      <c r="BO65" s="105">
        <v>1</v>
      </c>
      <c r="BP65" s="105"/>
      <c r="BQ65" s="106">
        <f t="shared" si="66"/>
        <v>0</v>
      </c>
      <c r="BR65" s="105"/>
      <c r="BS65" s="105"/>
      <c r="BT65" s="106">
        <f t="shared" si="67"/>
        <v>0</v>
      </c>
      <c r="BU65" s="105">
        <v>1</v>
      </c>
      <c r="BV65" s="105"/>
      <c r="BW65" s="106">
        <f t="shared" si="68"/>
        <v>0</v>
      </c>
      <c r="BX65" s="105"/>
      <c r="BY65" s="105"/>
      <c r="BZ65" s="106">
        <f t="shared" si="69"/>
        <v>0</v>
      </c>
      <c r="CA65" s="53">
        <f t="shared" si="6"/>
        <v>0</v>
      </c>
      <c r="CB65" s="53" t="e">
        <f t="shared" si="7"/>
        <v>#DIV/0!</v>
      </c>
    </row>
    <row r="66" spans="2:80" s="56" customFormat="1" ht="99" customHeight="1" x14ac:dyDescent="0.2">
      <c r="B66" s="99" t="s">
        <v>11</v>
      </c>
      <c r="C66" s="93" t="s">
        <v>214</v>
      </c>
      <c r="D66" s="110" t="s">
        <v>216</v>
      </c>
      <c r="E66" s="114" t="s">
        <v>323</v>
      </c>
      <c r="F66" s="114" t="s">
        <v>325</v>
      </c>
      <c r="G66" s="105">
        <v>1</v>
      </c>
      <c r="H66" s="105"/>
      <c r="I66" s="106">
        <f t="shared" si="30"/>
        <v>0</v>
      </c>
      <c r="J66" s="105"/>
      <c r="K66" s="105"/>
      <c r="L66" s="106">
        <f t="shared" si="115"/>
        <v>0</v>
      </c>
      <c r="M66" s="105">
        <v>1</v>
      </c>
      <c r="N66" s="105"/>
      <c r="O66" s="106">
        <f t="shared" si="116"/>
        <v>0</v>
      </c>
      <c r="P66" s="105"/>
      <c r="Q66" s="105"/>
      <c r="R66" s="106">
        <f t="shared" si="117"/>
        <v>0</v>
      </c>
      <c r="S66" s="105">
        <v>1</v>
      </c>
      <c r="T66" s="105"/>
      <c r="U66" s="106">
        <f t="shared" si="146"/>
        <v>0</v>
      </c>
      <c r="V66" s="105"/>
      <c r="W66" s="105"/>
      <c r="X66" s="106">
        <f t="shared" si="147"/>
        <v>0</v>
      </c>
      <c r="Y66" s="105">
        <v>1</v>
      </c>
      <c r="Z66" s="105"/>
      <c r="AA66" s="106">
        <f t="shared" si="48"/>
        <v>0</v>
      </c>
      <c r="AB66" s="105"/>
      <c r="AC66" s="105"/>
      <c r="AD66" s="106">
        <f t="shared" si="49"/>
        <v>0</v>
      </c>
      <c r="AE66" s="105">
        <v>1</v>
      </c>
      <c r="AF66" s="105"/>
      <c r="AG66" s="106">
        <f t="shared" si="124"/>
        <v>0</v>
      </c>
      <c r="AH66" s="105"/>
      <c r="AI66" s="105"/>
      <c r="AJ66" s="106">
        <f t="shared" si="119"/>
        <v>0</v>
      </c>
      <c r="AK66" s="105">
        <v>1</v>
      </c>
      <c r="AL66" s="105"/>
      <c r="AM66" s="106">
        <f t="shared" si="58"/>
        <v>0</v>
      </c>
      <c r="AN66" s="105"/>
      <c r="AO66" s="105"/>
      <c r="AP66" s="106">
        <f t="shared" si="59"/>
        <v>0</v>
      </c>
      <c r="AQ66" s="105">
        <v>1</v>
      </c>
      <c r="AR66" s="105"/>
      <c r="AS66" s="106">
        <f t="shared" si="120"/>
        <v>0</v>
      </c>
      <c r="AT66" s="105"/>
      <c r="AU66" s="105"/>
      <c r="AV66" s="106">
        <f t="shared" si="121"/>
        <v>0</v>
      </c>
      <c r="AW66" s="105">
        <v>1</v>
      </c>
      <c r="AX66" s="105"/>
      <c r="AY66" s="106">
        <f t="shared" si="122"/>
        <v>0</v>
      </c>
      <c r="AZ66" s="105"/>
      <c r="BA66" s="105"/>
      <c r="BB66" s="106">
        <f t="shared" si="123"/>
        <v>0</v>
      </c>
      <c r="BC66" s="105">
        <v>1</v>
      </c>
      <c r="BD66" s="105"/>
      <c r="BE66" s="106">
        <f t="shared" si="62"/>
        <v>0</v>
      </c>
      <c r="BF66" s="105"/>
      <c r="BG66" s="105"/>
      <c r="BH66" s="106">
        <f t="shared" si="63"/>
        <v>0</v>
      </c>
      <c r="BI66" s="105">
        <v>1</v>
      </c>
      <c r="BJ66" s="105"/>
      <c r="BK66" s="106">
        <f t="shared" si="64"/>
        <v>0</v>
      </c>
      <c r="BL66" s="105"/>
      <c r="BM66" s="105"/>
      <c r="BN66" s="106">
        <f t="shared" si="65"/>
        <v>0</v>
      </c>
      <c r="BO66" s="105">
        <v>1</v>
      </c>
      <c r="BP66" s="105"/>
      <c r="BQ66" s="106">
        <f t="shared" si="66"/>
        <v>0</v>
      </c>
      <c r="BR66" s="105"/>
      <c r="BS66" s="105"/>
      <c r="BT66" s="106">
        <f t="shared" si="67"/>
        <v>0</v>
      </c>
      <c r="BU66" s="105">
        <v>1</v>
      </c>
      <c r="BV66" s="105"/>
      <c r="BW66" s="106">
        <f t="shared" si="68"/>
        <v>0</v>
      </c>
      <c r="BX66" s="105"/>
      <c r="BY66" s="105"/>
      <c r="BZ66" s="106">
        <f t="shared" si="69"/>
        <v>0</v>
      </c>
      <c r="CA66" s="53">
        <f t="shared" si="6"/>
        <v>0</v>
      </c>
      <c r="CB66" s="53" t="e">
        <f t="shared" si="7"/>
        <v>#DIV/0!</v>
      </c>
    </row>
    <row r="67" spans="2:80" s="56" customFormat="1" ht="97.5" customHeight="1" x14ac:dyDescent="0.2">
      <c r="B67" s="99" t="s">
        <v>11</v>
      </c>
      <c r="C67" s="93" t="s">
        <v>214</v>
      </c>
      <c r="D67" s="110" t="s">
        <v>218</v>
      </c>
      <c r="E67" s="114" t="s">
        <v>323</v>
      </c>
      <c r="F67" s="114" t="s">
        <v>325</v>
      </c>
      <c r="G67" s="105">
        <v>1</v>
      </c>
      <c r="H67" s="105"/>
      <c r="I67" s="106">
        <f t="shared" ref="I67" si="148">IFERROR(H67/G67,0)</f>
        <v>0</v>
      </c>
      <c r="J67" s="105"/>
      <c r="K67" s="105"/>
      <c r="L67" s="106">
        <f t="shared" ref="L67" si="149">IFERROR(K67/J67,0)</f>
        <v>0</v>
      </c>
      <c r="M67" s="105">
        <v>1</v>
      </c>
      <c r="N67" s="105"/>
      <c r="O67" s="106">
        <f t="shared" si="116"/>
        <v>0</v>
      </c>
      <c r="P67" s="105"/>
      <c r="Q67" s="105"/>
      <c r="R67" s="106">
        <f t="shared" si="117"/>
        <v>0</v>
      </c>
      <c r="S67" s="105">
        <v>1</v>
      </c>
      <c r="T67" s="105"/>
      <c r="U67" s="106">
        <f t="shared" si="146"/>
        <v>0</v>
      </c>
      <c r="V67" s="105"/>
      <c r="W67" s="105"/>
      <c r="X67" s="106">
        <f t="shared" si="147"/>
        <v>0</v>
      </c>
      <c r="Y67" s="105">
        <v>1</v>
      </c>
      <c r="Z67" s="105"/>
      <c r="AA67" s="106">
        <f t="shared" si="48"/>
        <v>0</v>
      </c>
      <c r="AB67" s="105"/>
      <c r="AC67" s="105"/>
      <c r="AD67" s="106">
        <f t="shared" si="49"/>
        <v>0</v>
      </c>
      <c r="AE67" s="105">
        <v>1</v>
      </c>
      <c r="AF67" s="105"/>
      <c r="AG67" s="106">
        <f t="shared" si="124"/>
        <v>0</v>
      </c>
      <c r="AH67" s="105"/>
      <c r="AI67" s="105"/>
      <c r="AJ67" s="106">
        <f t="shared" si="119"/>
        <v>0</v>
      </c>
      <c r="AK67" s="105">
        <v>1</v>
      </c>
      <c r="AL67" s="105"/>
      <c r="AM67" s="106">
        <f t="shared" si="58"/>
        <v>0</v>
      </c>
      <c r="AN67" s="105"/>
      <c r="AO67" s="105"/>
      <c r="AP67" s="106">
        <f t="shared" si="59"/>
        <v>0</v>
      </c>
      <c r="AQ67" s="105">
        <v>1</v>
      </c>
      <c r="AR67" s="105"/>
      <c r="AS67" s="106">
        <f t="shared" si="120"/>
        <v>0</v>
      </c>
      <c r="AT67" s="105"/>
      <c r="AU67" s="105"/>
      <c r="AV67" s="106">
        <f t="shared" si="121"/>
        <v>0</v>
      </c>
      <c r="AW67" s="105">
        <v>1</v>
      </c>
      <c r="AX67" s="105"/>
      <c r="AY67" s="106">
        <f t="shared" si="122"/>
        <v>0</v>
      </c>
      <c r="AZ67" s="105"/>
      <c r="BA67" s="105"/>
      <c r="BB67" s="106">
        <f t="shared" si="123"/>
        <v>0</v>
      </c>
      <c r="BC67" s="105">
        <v>1</v>
      </c>
      <c r="BD67" s="105"/>
      <c r="BE67" s="106">
        <f t="shared" si="62"/>
        <v>0</v>
      </c>
      <c r="BF67" s="105"/>
      <c r="BG67" s="105"/>
      <c r="BH67" s="106">
        <f t="shared" si="63"/>
        <v>0</v>
      </c>
      <c r="BI67" s="105">
        <v>1</v>
      </c>
      <c r="BJ67" s="105"/>
      <c r="BK67" s="106">
        <f t="shared" si="64"/>
        <v>0</v>
      </c>
      <c r="BL67" s="105"/>
      <c r="BM67" s="105"/>
      <c r="BN67" s="106">
        <f t="shared" si="65"/>
        <v>0</v>
      </c>
      <c r="BO67" s="105">
        <v>1</v>
      </c>
      <c r="BP67" s="105"/>
      <c r="BQ67" s="106">
        <f t="shared" si="66"/>
        <v>0</v>
      </c>
      <c r="BR67" s="105"/>
      <c r="BS67" s="105"/>
      <c r="BT67" s="106">
        <f t="shared" si="67"/>
        <v>0</v>
      </c>
      <c r="BU67" s="105">
        <v>1</v>
      </c>
      <c r="BV67" s="105"/>
      <c r="BW67" s="106">
        <f t="shared" si="68"/>
        <v>0</v>
      </c>
      <c r="BX67" s="105"/>
      <c r="BY67" s="105"/>
      <c r="BZ67" s="106">
        <f t="shared" si="69"/>
        <v>0</v>
      </c>
      <c r="CA67" s="53">
        <f t="shared" ref="CA67:CA80" si="150">(H67+N67+T67+Z67+AF67+AL67+AR67+AX67+BD67+BJ67+BP67+BV67)/(G67+M67+S67+Y67+AE67+AK67+AQ67+AW67+BC67+BI67+BO67+BU67)</f>
        <v>0</v>
      </c>
      <c r="CB67" s="53" t="e">
        <f t="shared" ref="CB67:CB80" si="151">(K67+Q67+W67+AC67+AI67+AO67+AU67+BA67+BG67+BM67+BS67+BY67)/(J67+P67+V67+AB67+AH67+AN67+AT67+AZ67+BF67+BL67+BR67+BX67)</f>
        <v>#DIV/0!</v>
      </c>
    </row>
    <row r="68" spans="2:80" s="56" customFormat="1" ht="90.75" customHeight="1" x14ac:dyDescent="0.2">
      <c r="B68" s="99" t="s">
        <v>11</v>
      </c>
      <c r="C68" s="93" t="s">
        <v>214</v>
      </c>
      <c r="D68" s="110" t="s">
        <v>219</v>
      </c>
      <c r="E68" s="114" t="s">
        <v>323</v>
      </c>
      <c r="F68" s="114" t="s">
        <v>332</v>
      </c>
      <c r="G68" s="55">
        <v>0</v>
      </c>
      <c r="H68" s="55"/>
      <c r="I68" s="54">
        <f t="shared" ref="I68:I82" si="152">IFERROR(H68/G68,0)</f>
        <v>0</v>
      </c>
      <c r="J68" s="55">
        <v>0</v>
      </c>
      <c r="K68" s="55">
        <v>0</v>
      </c>
      <c r="L68" s="54">
        <f t="shared" ref="L68:L82" si="153">IFERROR(K68/J68,0)</f>
        <v>0</v>
      </c>
      <c r="M68" s="55">
        <v>0</v>
      </c>
      <c r="N68" s="55">
        <v>0</v>
      </c>
      <c r="O68" s="54">
        <f t="shared" ref="O68:O80" si="154">IFERROR(N68/M68,0)</f>
        <v>0</v>
      </c>
      <c r="P68" s="55">
        <v>0</v>
      </c>
      <c r="Q68" s="55">
        <v>0</v>
      </c>
      <c r="R68" s="54">
        <f t="shared" si="117"/>
        <v>0</v>
      </c>
      <c r="S68" s="55">
        <v>0</v>
      </c>
      <c r="T68" s="55">
        <v>0</v>
      </c>
      <c r="U68" s="54">
        <f t="shared" si="146"/>
        <v>0</v>
      </c>
      <c r="V68" s="55">
        <v>0</v>
      </c>
      <c r="W68" s="55">
        <v>0</v>
      </c>
      <c r="X68" s="54">
        <f t="shared" si="147"/>
        <v>0</v>
      </c>
      <c r="Y68" s="55">
        <v>0</v>
      </c>
      <c r="Z68" s="55">
        <v>0</v>
      </c>
      <c r="AA68" s="54">
        <f t="shared" si="48"/>
        <v>0</v>
      </c>
      <c r="AB68" s="55">
        <v>0</v>
      </c>
      <c r="AC68" s="55">
        <v>0</v>
      </c>
      <c r="AD68" s="54">
        <f t="shared" si="49"/>
        <v>0</v>
      </c>
      <c r="AE68" s="55">
        <v>0</v>
      </c>
      <c r="AF68" s="55">
        <v>0</v>
      </c>
      <c r="AG68" s="54">
        <f t="shared" si="124"/>
        <v>0</v>
      </c>
      <c r="AH68" s="55">
        <v>0</v>
      </c>
      <c r="AI68" s="55">
        <v>0</v>
      </c>
      <c r="AJ68" s="54">
        <f t="shared" si="119"/>
        <v>0</v>
      </c>
      <c r="AK68" s="105">
        <v>1</v>
      </c>
      <c r="AL68" s="105"/>
      <c r="AM68" s="106">
        <f t="shared" ref="AM68" si="155">IFERROR(AL68/AK68,0)</f>
        <v>0</v>
      </c>
      <c r="AN68" s="105"/>
      <c r="AO68" s="105"/>
      <c r="AP68" s="106">
        <f t="shared" ref="AP68" si="156">IFERROR(AO68/AN68,0)</f>
        <v>0</v>
      </c>
      <c r="AQ68" s="55">
        <v>0</v>
      </c>
      <c r="AR68" s="55">
        <v>0</v>
      </c>
      <c r="AS68" s="54">
        <f t="shared" ref="AS68:AS82" si="157">IFERROR(AR68/AQ68,0)</f>
        <v>0</v>
      </c>
      <c r="AT68" s="55">
        <v>0</v>
      </c>
      <c r="AU68" s="55">
        <v>0</v>
      </c>
      <c r="AV68" s="54">
        <f t="shared" ref="AV68:AV82" si="158">IFERROR(AU68/AT68,0)</f>
        <v>0</v>
      </c>
      <c r="AW68" s="55">
        <v>0</v>
      </c>
      <c r="AX68" s="55">
        <v>0</v>
      </c>
      <c r="AY68" s="54">
        <f t="shared" ref="AY68:AY82" si="159">IFERROR(AX68/AW68,0)</f>
        <v>0</v>
      </c>
      <c r="AZ68" s="55">
        <v>0</v>
      </c>
      <c r="BA68" s="55">
        <v>0</v>
      </c>
      <c r="BB68" s="54">
        <f t="shared" si="123"/>
        <v>0</v>
      </c>
      <c r="BC68" s="55">
        <v>0</v>
      </c>
      <c r="BD68" s="55">
        <v>0</v>
      </c>
      <c r="BE68" s="54">
        <f t="shared" si="62"/>
        <v>0</v>
      </c>
      <c r="BF68" s="55">
        <v>0</v>
      </c>
      <c r="BG68" s="55">
        <v>0</v>
      </c>
      <c r="BH68" s="54">
        <f t="shared" si="63"/>
        <v>0</v>
      </c>
      <c r="BI68" s="55">
        <v>0</v>
      </c>
      <c r="BJ68" s="55">
        <v>0</v>
      </c>
      <c r="BK68" s="54">
        <f t="shared" si="64"/>
        <v>0</v>
      </c>
      <c r="BL68" s="55">
        <v>0</v>
      </c>
      <c r="BM68" s="55">
        <v>0</v>
      </c>
      <c r="BN68" s="54">
        <f t="shared" si="65"/>
        <v>0</v>
      </c>
      <c r="BO68" s="55">
        <v>0</v>
      </c>
      <c r="BP68" s="55">
        <v>0</v>
      </c>
      <c r="BQ68" s="54">
        <f t="shared" si="66"/>
        <v>0</v>
      </c>
      <c r="BR68" s="55">
        <v>0</v>
      </c>
      <c r="BS68" s="55">
        <v>0</v>
      </c>
      <c r="BT68" s="54">
        <f t="shared" si="67"/>
        <v>0</v>
      </c>
      <c r="BU68" s="55">
        <v>0</v>
      </c>
      <c r="BV68" s="55">
        <v>0</v>
      </c>
      <c r="BW68" s="54">
        <f t="shared" si="68"/>
        <v>0</v>
      </c>
      <c r="BX68" s="55">
        <v>0</v>
      </c>
      <c r="BY68" s="55">
        <v>0</v>
      </c>
      <c r="BZ68" s="54">
        <f t="shared" si="69"/>
        <v>0</v>
      </c>
      <c r="CA68" s="53">
        <f t="shared" si="150"/>
        <v>0</v>
      </c>
      <c r="CB68" s="53" t="e">
        <f t="shared" si="151"/>
        <v>#DIV/0!</v>
      </c>
    </row>
    <row r="69" spans="2:80" s="56" customFormat="1" ht="90.75" customHeight="1" x14ac:dyDescent="0.2">
      <c r="B69" s="99" t="s">
        <v>11</v>
      </c>
      <c r="C69" s="93" t="s">
        <v>214</v>
      </c>
      <c r="D69" s="110" t="s">
        <v>220</v>
      </c>
      <c r="E69" s="114" t="s">
        <v>323</v>
      </c>
      <c r="F69" s="114" t="s">
        <v>332</v>
      </c>
      <c r="G69" s="55">
        <v>0</v>
      </c>
      <c r="H69" s="55"/>
      <c r="I69" s="54">
        <f t="shared" si="152"/>
        <v>0</v>
      </c>
      <c r="J69" s="55">
        <v>0</v>
      </c>
      <c r="K69" s="55">
        <v>0</v>
      </c>
      <c r="L69" s="54">
        <f t="shared" si="153"/>
        <v>0</v>
      </c>
      <c r="M69" s="55">
        <v>0</v>
      </c>
      <c r="N69" s="55">
        <v>0</v>
      </c>
      <c r="O69" s="54">
        <f t="shared" si="154"/>
        <v>0</v>
      </c>
      <c r="P69" s="55">
        <v>0</v>
      </c>
      <c r="Q69" s="55">
        <v>0</v>
      </c>
      <c r="R69" s="54">
        <f t="shared" si="117"/>
        <v>0</v>
      </c>
      <c r="S69" s="55">
        <v>0</v>
      </c>
      <c r="T69" s="55">
        <v>0</v>
      </c>
      <c r="U69" s="54">
        <f t="shared" si="146"/>
        <v>0</v>
      </c>
      <c r="V69" s="55">
        <v>0</v>
      </c>
      <c r="W69" s="55">
        <v>0</v>
      </c>
      <c r="X69" s="54">
        <f t="shared" si="147"/>
        <v>0</v>
      </c>
      <c r="Y69" s="55">
        <v>0</v>
      </c>
      <c r="Z69" s="55">
        <v>0</v>
      </c>
      <c r="AA69" s="54">
        <f t="shared" si="48"/>
        <v>0</v>
      </c>
      <c r="AB69" s="55">
        <v>0</v>
      </c>
      <c r="AC69" s="55">
        <v>0</v>
      </c>
      <c r="AD69" s="54">
        <f t="shared" si="49"/>
        <v>0</v>
      </c>
      <c r="AE69" s="55">
        <v>0</v>
      </c>
      <c r="AF69" s="55">
        <v>0</v>
      </c>
      <c r="AG69" s="54">
        <f t="shared" si="124"/>
        <v>0</v>
      </c>
      <c r="AH69" s="55">
        <v>0</v>
      </c>
      <c r="AI69" s="55">
        <v>0</v>
      </c>
      <c r="AJ69" s="54">
        <f t="shared" si="119"/>
        <v>0</v>
      </c>
      <c r="AK69" s="55">
        <v>0</v>
      </c>
      <c r="AL69" s="55">
        <v>0</v>
      </c>
      <c r="AM69" s="54">
        <f t="shared" ref="AM69:AM82" si="160">IFERROR(AL69/AK69,0)</f>
        <v>0</v>
      </c>
      <c r="AN69" s="55">
        <v>0</v>
      </c>
      <c r="AO69" s="55">
        <v>0</v>
      </c>
      <c r="AP69" s="54">
        <f t="shared" ref="AP69:AP82" si="161">IFERROR(AO69/AN69,0)</f>
        <v>0</v>
      </c>
      <c r="AQ69" s="105">
        <v>1</v>
      </c>
      <c r="AR69" s="105"/>
      <c r="AS69" s="106">
        <f t="shared" si="157"/>
        <v>0</v>
      </c>
      <c r="AT69" s="105"/>
      <c r="AU69" s="105"/>
      <c r="AV69" s="106">
        <f t="shared" si="158"/>
        <v>0</v>
      </c>
      <c r="AW69" s="55">
        <v>0</v>
      </c>
      <c r="AX69" s="55">
        <v>0</v>
      </c>
      <c r="AY69" s="54">
        <f t="shared" si="159"/>
        <v>0</v>
      </c>
      <c r="AZ69" s="55">
        <v>0</v>
      </c>
      <c r="BA69" s="55">
        <v>0</v>
      </c>
      <c r="BB69" s="54">
        <f t="shared" si="123"/>
        <v>0</v>
      </c>
      <c r="BC69" s="55">
        <v>0</v>
      </c>
      <c r="BD69" s="55">
        <v>0</v>
      </c>
      <c r="BE69" s="54">
        <f t="shared" si="62"/>
        <v>0</v>
      </c>
      <c r="BF69" s="55">
        <v>0</v>
      </c>
      <c r="BG69" s="55">
        <v>0</v>
      </c>
      <c r="BH69" s="54">
        <f t="shared" si="63"/>
        <v>0</v>
      </c>
      <c r="BI69" s="55">
        <v>0</v>
      </c>
      <c r="BJ69" s="55">
        <v>0</v>
      </c>
      <c r="BK69" s="54">
        <f t="shared" si="64"/>
        <v>0</v>
      </c>
      <c r="BL69" s="55">
        <v>0</v>
      </c>
      <c r="BM69" s="55">
        <v>0</v>
      </c>
      <c r="BN69" s="54">
        <f t="shared" si="65"/>
        <v>0</v>
      </c>
      <c r="BO69" s="55">
        <v>0</v>
      </c>
      <c r="BP69" s="55">
        <v>0</v>
      </c>
      <c r="BQ69" s="54">
        <f t="shared" si="66"/>
        <v>0</v>
      </c>
      <c r="BR69" s="55">
        <v>0</v>
      </c>
      <c r="BS69" s="55">
        <v>0</v>
      </c>
      <c r="BT69" s="54">
        <f t="shared" si="67"/>
        <v>0</v>
      </c>
      <c r="BU69" s="55">
        <v>0</v>
      </c>
      <c r="BV69" s="55">
        <v>0</v>
      </c>
      <c r="BW69" s="54">
        <f t="shared" si="68"/>
        <v>0</v>
      </c>
      <c r="BX69" s="55">
        <v>0</v>
      </c>
      <c r="BY69" s="55">
        <v>0</v>
      </c>
      <c r="BZ69" s="54">
        <f t="shared" si="69"/>
        <v>0</v>
      </c>
      <c r="CA69" s="53">
        <f t="shared" si="150"/>
        <v>0</v>
      </c>
      <c r="CB69" s="53" t="e">
        <f t="shared" si="151"/>
        <v>#DIV/0!</v>
      </c>
    </row>
    <row r="70" spans="2:80" s="56" customFormat="1" ht="119.25" customHeight="1" x14ac:dyDescent="0.2">
      <c r="B70" s="99" t="s">
        <v>11</v>
      </c>
      <c r="C70" s="93" t="s">
        <v>224</v>
      </c>
      <c r="D70" s="110" t="s">
        <v>225</v>
      </c>
      <c r="E70" s="114" t="s">
        <v>323</v>
      </c>
      <c r="F70" s="114" t="s">
        <v>332</v>
      </c>
      <c r="G70" s="55">
        <v>0</v>
      </c>
      <c r="H70" s="55"/>
      <c r="I70" s="54">
        <f t="shared" si="152"/>
        <v>0</v>
      </c>
      <c r="J70" s="55">
        <v>0</v>
      </c>
      <c r="K70" s="55">
        <v>0</v>
      </c>
      <c r="L70" s="54">
        <f t="shared" si="153"/>
        <v>0</v>
      </c>
      <c r="M70" s="105">
        <v>1</v>
      </c>
      <c r="N70" s="105"/>
      <c r="O70" s="106">
        <f t="shared" si="154"/>
        <v>0</v>
      </c>
      <c r="P70" s="105"/>
      <c r="Q70" s="105"/>
      <c r="R70" s="54">
        <f t="shared" ref="R70:R80" si="162">IFERROR(Q70/P70,0)</f>
        <v>0</v>
      </c>
      <c r="S70" s="105">
        <v>1</v>
      </c>
      <c r="T70" s="105"/>
      <c r="U70" s="106">
        <f t="shared" ref="U70:U81" si="163">IFERROR(T70/S70,0)</f>
        <v>0</v>
      </c>
      <c r="V70" s="105"/>
      <c r="W70" s="105"/>
      <c r="X70" s="106">
        <f t="shared" ref="X70:X81" si="164">IFERROR(W70/V70,0)</f>
        <v>0</v>
      </c>
      <c r="Y70" s="105">
        <v>1</v>
      </c>
      <c r="Z70" s="105"/>
      <c r="AA70" s="106">
        <f t="shared" ref="AA70:AA81" si="165">IFERROR(Z70/Y70,0)</f>
        <v>0</v>
      </c>
      <c r="AB70" s="105"/>
      <c r="AC70" s="105"/>
      <c r="AD70" s="106">
        <f t="shared" ref="AD70:AD81" si="166">IFERROR(AC70/AB70,0)</f>
        <v>0</v>
      </c>
      <c r="AE70" s="105">
        <v>1</v>
      </c>
      <c r="AF70" s="105"/>
      <c r="AG70" s="106">
        <f t="shared" ref="AG70:AG81" si="167">IFERROR(AF70/AE70,0)</f>
        <v>0</v>
      </c>
      <c r="AH70" s="105"/>
      <c r="AI70" s="105"/>
      <c r="AJ70" s="106">
        <f t="shared" ref="AJ70:AJ81" si="168">IFERROR(AI70/AH70,0)</f>
        <v>0</v>
      </c>
      <c r="AK70" s="105">
        <v>1</v>
      </c>
      <c r="AL70" s="105"/>
      <c r="AM70" s="106">
        <f t="shared" si="160"/>
        <v>0</v>
      </c>
      <c r="AN70" s="105"/>
      <c r="AO70" s="105"/>
      <c r="AP70" s="106">
        <f t="shared" si="161"/>
        <v>0</v>
      </c>
      <c r="AQ70" s="105">
        <v>1</v>
      </c>
      <c r="AR70" s="105"/>
      <c r="AS70" s="106">
        <f t="shared" si="157"/>
        <v>0</v>
      </c>
      <c r="AT70" s="105"/>
      <c r="AU70" s="105"/>
      <c r="AV70" s="106">
        <f t="shared" si="158"/>
        <v>0</v>
      </c>
      <c r="AW70" s="105">
        <v>1</v>
      </c>
      <c r="AX70" s="105"/>
      <c r="AY70" s="106">
        <f t="shared" si="159"/>
        <v>0</v>
      </c>
      <c r="AZ70" s="105"/>
      <c r="BA70" s="105"/>
      <c r="BB70" s="106">
        <f t="shared" ref="BB70:BB82" si="169">IFERROR(BA70/AZ70,0)</f>
        <v>0</v>
      </c>
      <c r="BC70" s="105">
        <v>1</v>
      </c>
      <c r="BD70" s="105"/>
      <c r="BE70" s="106">
        <f t="shared" si="62"/>
        <v>0</v>
      </c>
      <c r="BF70" s="105"/>
      <c r="BG70" s="105"/>
      <c r="BH70" s="106">
        <f t="shared" si="63"/>
        <v>0</v>
      </c>
      <c r="BI70" s="105">
        <v>1</v>
      </c>
      <c r="BJ70" s="105"/>
      <c r="BK70" s="106">
        <f t="shared" ref="BK70:BK82" si="170">IFERROR(BJ70/BI70,0)</f>
        <v>0</v>
      </c>
      <c r="BL70" s="105"/>
      <c r="BM70" s="105"/>
      <c r="BN70" s="106">
        <f t="shared" ref="BN70:BN82" si="171">IFERROR(BM70/BL70,0)</f>
        <v>0</v>
      </c>
      <c r="BO70" s="105">
        <v>1</v>
      </c>
      <c r="BP70" s="105"/>
      <c r="BQ70" s="106">
        <f t="shared" ref="BQ70:BQ82" si="172">IFERROR(BP70/BO70,0)</f>
        <v>0</v>
      </c>
      <c r="BR70" s="105"/>
      <c r="BS70" s="105"/>
      <c r="BT70" s="106">
        <f t="shared" ref="BT70:BT82" si="173">IFERROR(BS70/BR70,0)</f>
        <v>0</v>
      </c>
      <c r="BU70" s="55">
        <v>0</v>
      </c>
      <c r="BV70" s="55">
        <v>0</v>
      </c>
      <c r="BW70" s="54">
        <f t="shared" ref="BW70:BW71" si="174">IFERROR(BV70/BU70,0)</f>
        <v>0</v>
      </c>
      <c r="BX70" s="55">
        <v>0</v>
      </c>
      <c r="BY70" s="55">
        <v>0</v>
      </c>
      <c r="BZ70" s="54">
        <f t="shared" ref="BZ70:BZ71" si="175">IFERROR(BY70/BX70,0)</f>
        <v>0</v>
      </c>
      <c r="CA70" s="53">
        <f t="shared" si="150"/>
        <v>0</v>
      </c>
      <c r="CB70" s="53" t="e">
        <f t="shared" si="151"/>
        <v>#DIV/0!</v>
      </c>
    </row>
    <row r="71" spans="2:80" s="56" customFormat="1" ht="87" customHeight="1" x14ac:dyDescent="0.2">
      <c r="B71" s="99" t="s">
        <v>11</v>
      </c>
      <c r="C71" s="93" t="s">
        <v>224</v>
      </c>
      <c r="D71" s="110" t="s">
        <v>226</v>
      </c>
      <c r="E71" s="114" t="s">
        <v>323</v>
      </c>
      <c r="F71" s="114" t="s">
        <v>294</v>
      </c>
      <c r="G71" s="55">
        <v>0</v>
      </c>
      <c r="H71" s="55"/>
      <c r="I71" s="54">
        <f t="shared" si="152"/>
        <v>0</v>
      </c>
      <c r="J71" s="55">
        <v>0</v>
      </c>
      <c r="K71" s="55">
        <v>0</v>
      </c>
      <c r="L71" s="54">
        <f t="shared" si="153"/>
        <v>0</v>
      </c>
      <c r="M71" s="55">
        <v>0</v>
      </c>
      <c r="N71" s="55">
        <v>0</v>
      </c>
      <c r="O71" s="54">
        <f t="shared" si="154"/>
        <v>0</v>
      </c>
      <c r="P71" s="55">
        <v>0</v>
      </c>
      <c r="Q71" s="55">
        <v>0</v>
      </c>
      <c r="R71" s="54">
        <f t="shared" si="162"/>
        <v>0</v>
      </c>
      <c r="S71" s="55">
        <v>0</v>
      </c>
      <c r="T71" s="55">
        <v>0</v>
      </c>
      <c r="U71" s="54">
        <f t="shared" si="163"/>
        <v>0</v>
      </c>
      <c r="V71" s="55">
        <v>0</v>
      </c>
      <c r="W71" s="55">
        <v>0</v>
      </c>
      <c r="X71" s="54">
        <f t="shared" si="164"/>
        <v>0</v>
      </c>
      <c r="Y71" s="55">
        <v>0</v>
      </c>
      <c r="Z71" s="55">
        <v>0</v>
      </c>
      <c r="AA71" s="54">
        <f t="shared" si="165"/>
        <v>0</v>
      </c>
      <c r="AB71" s="55">
        <v>0</v>
      </c>
      <c r="AC71" s="55">
        <v>0</v>
      </c>
      <c r="AD71" s="54">
        <f t="shared" si="166"/>
        <v>0</v>
      </c>
      <c r="AE71" s="105">
        <v>1</v>
      </c>
      <c r="AF71" s="105"/>
      <c r="AG71" s="106">
        <f t="shared" ref="AG71:AG74" si="176">IFERROR(AF71/AE71,0)</f>
        <v>0</v>
      </c>
      <c r="AH71" s="105"/>
      <c r="AI71" s="105"/>
      <c r="AJ71" s="106">
        <f t="shared" ref="AJ71:AJ74" si="177">IFERROR(AI71/AH71,0)</f>
        <v>0</v>
      </c>
      <c r="AK71" s="105">
        <v>1</v>
      </c>
      <c r="AL71" s="105"/>
      <c r="AM71" s="106">
        <f t="shared" si="160"/>
        <v>0</v>
      </c>
      <c r="AN71" s="105"/>
      <c r="AO71" s="105"/>
      <c r="AP71" s="106">
        <f t="shared" si="161"/>
        <v>0</v>
      </c>
      <c r="AQ71" s="105">
        <v>1</v>
      </c>
      <c r="AR71" s="105"/>
      <c r="AS71" s="106">
        <f t="shared" si="157"/>
        <v>0</v>
      </c>
      <c r="AT71" s="105"/>
      <c r="AU71" s="105"/>
      <c r="AV71" s="106">
        <f t="shared" si="158"/>
        <v>0</v>
      </c>
      <c r="AW71" s="105">
        <v>1</v>
      </c>
      <c r="AX71" s="105"/>
      <c r="AY71" s="106">
        <f t="shared" si="159"/>
        <v>0</v>
      </c>
      <c r="AZ71" s="105"/>
      <c r="BA71" s="105"/>
      <c r="BB71" s="106">
        <f t="shared" si="169"/>
        <v>0</v>
      </c>
      <c r="BC71" s="105">
        <v>1</v>
      </c>
      <c r="BD71" s="105"/>
      <c r="BE71" s="106">
        <f t="shared" si="62"/>
        <v>0</v>
      </c>
      <c r="BF71" s="105"/>
      <c r="BG71" s="105"/>
      <c r="BH71" s="106">
        <f t="shared" si="63"/>
        <v>0</v>
      </c>
      <c r="BI71" s="55">
        <v>0</v>
      </c>
      <c r="BJ71" s="55">
        <v>0</v>
      </c>
      <c r="BK71" s="54">
        <f t="shared" si="170"/>
        <v>0</v>
      </c>
      <c r="BL71" s="55">
        <v>0</v>
      </c>
      <c r="BM71" s="55">
        <v>0</v>
      </c>
      <c r="BN71" s="54">
        <f t="shared" si="171"/>
        <v>0</v>
      </c>
      <c r="BO71" s="55">
        <v>0</v>
      </c>
      <c r="BP71" s="55">
        <v>0</v>
      </c>
      <c r="BQ71" s="54">
        <f t="shared" si="172"/>
        <v>0</v>
      </c>
      <c r="BR71" s="55">
        <v>0</v>
      </c>
      <c r="BS71" s="55">
        <v>0</v>
      </c>
      <c r="BT71" s="54">
        <f t="shared" si="173"/>
        <v>0</v>
      </c>
      <c r="BU71" s="55">
        <v>0</v>
      </c>
      <c r="BV71" s="55">
        <v>0</v>
      </c>
      <c r="BW71" s="54">
        <f t="shared" si="174"/>
        <v>0</v>
      </c>
      <c r="BX71" s="55">
        <v>0</v>
      </c>
      <c r="BY71" s="55">
        <v>0</v>
      </c>
      <c r="BZ71" s="54">
        <f t="shared" si="175"/>
        <v>0</v>
      </c>
      <c r="CA71" s="53">
        <f t="shared" si="150"/>
        <v>0</v>
      </c>
      <c r="CB71" s="53" t="e">
        <f t="shared" si="151"/>
        <v>#DIV/0!</v>
      </c>
    </row>
    <row r="72" spans="2:80" s="56" customFormat="1" ht="88.5" customHeight="1" x14ac:dyDescent="0.2">
      <c r="B72" s="99" t="s">
        <v>11</v>
      </c>
      <c r="C72" s="93" t="s">
        <v>221</v>
      </c>
      <c r="D72" s="110" t="s">
        <v>227</v>
      </c>
      <c r="E72" s="114" t="s">
        <v>333</v>
      </c>
      <c r="F72" s="114" t="s">
        <v>294</v>
      </c>
      <c r="G72" s="55">
        <v>0</v>
      </c>
      <c r="H72" s="55"/>
      <c r="I72" s="54">
        <f t="shared" si="152"/>
        <v>0</v>
      </c>
      <c r="J72" s="55">
        <v>0</v>
      </c>
      <c r="K72" s="55">
        <v>0</v>
      </c>
      <c r="L72" s="54">
        <f t="shared" si="153"/>
        <v>0</v>
      </c>
      <c r="M72" s="105">
        <v>1</v>
      </c>
      <c r="N72" s="105"/>
      <c r="O72" s="106">
        <f t="shared" si="154"/>
        <v>0</v>
      </c>
      <c r="P72" s="105"/>
      <c r="Q72" s="105"/>
      <c r="R72" s="106">
        <f t="shared" si="162"/>
        <v>0</v>
      </c>
      <c r="S72" s="105">
        <v>1</v>
      </c>
      <c r="T72" s="105"/>
      <c r="U72" s="106">
        <f t="shared" si="163"/>
        <v>0</v>
      </c>
      <c r="V72" s="105"/>
      <c r="W72" s="105"/>
      <c r="X72" s="106">
        <f t="shared" si="164"/>
        <v>0</v>
      </c>
      <c r="Y72" s="105">
        <v>1</v>
      </c>
      <c r="Z72" s="105"/>
      <c r="AA72" s="106">
        <f t="shared" si="165"/>
        <v>0</v>
      </c>
      <c r="AB72" s="105"/>
      <c r="AC72" s="105"/>
      <c r="AD72" s="106">
        <f t="shared" si="166"/>
        <v>0</v>
      </c>
      <c r="AE72" s="105">
        <v>1</v>
      </c>
      <c r="AF72" s="105"/>
      <c r="AG72" s="106">
        <f t="shared" si="176"/>
        <v>0</v>
      </c>
      <c r="AH72" s="105"/>
      <c r="AI72" s="105"/>
      <c r="AJ72" s="106">
        <f t="shared" si="177"/>
        <v>0</v>
      </c>
      <c r="AK72" s="105">
        <v>1</v>
      </c>
      <c r="AL72" s="105"/>
      <c r="AM72" s="106">
        <f t="shared" si="160"/>
        <v>0</v>
      </c>
      <c r="AN72" s="105"/>
      <c r="AO72" s="105"/>
      <c r="AP72" s="106">
        <f t="shared" si="161"/>
        <v>0</v>
      </c>
      <c r="AQ72" s="105">
        <v>1</v>
      </c>
      <c r="AR72" s="105"/>
      <c r="AS72" s="106">
        <f t="shared" si="157"/>
        <v>0</v>
      </c>
      <c r="AT72" s="105"/>
      <c r="AU72" s="105"/>
      <c r="AV72" s="106">
        <f t="shared" si="158"/>
        <v>0</v>
      </c>
      <c r="AW72" s="105">
        <v>1</v>
      </c>
      <c r="AX72" s="105"/>
      <c r="AY72" s="106">
        <f t="shared" si="159"/>
        <v>0</v>
      </c>
      <c r="AZ72" s="105"/>
      <c r="BA72" s="105"/>
      <c r="BB72" s="106">
        <f t="shared" si="169"/>
        <v>0</v>
      </c>
      <c r="BC72" s="105">
        <v>1</v>
      </c>
      <c r="BD72" s="105"/>
      <c r="BE72" s="106">
        <f t="shared" si="62"/>
        <v>0</v>
      </c>
      <c r="BF72" s="105"/>
      <c r="BG72" s="105"/>
      <c r="BH72" s="106">
        <f t="shared" si="63"/>
        <v>0</v>
      </c>
      <c r="BI72" s="105">
        <v>1</v>
      </c>
      <c r="BJ72" s="105"/>
      <c r="BK72" s="106">
        <f t="shared" si="170"/>
        <v>0</v>
      </c>
      <c r="BL72" s="105"/>
      <c r="BM72" s="105"/>
      <c r="BN72" s="106">
        <f t="shared" si="171"/>
        <v>0</v>
      </c>
      <c r="BO72" s="105">
        <v>1</v>
      </c>
      <c r="BP72" s="105"/>
      <c r="BQ72" s="106">
        <f t="shared" si="172"/>
        <v>0</v>
      </c>
      <c r="BR72" s="105"/>
      <c r="BS72" s="105"/>
      <c r="BT72" s="106">
        <f t="shared" si="173"/>
        <v>0</v>
      </c>
      <c r="BU72" s="105">
        <v>1</v>
      </c>
      <c r="BV72" s="105"/>
      <c r="BW72" s="106">
        <f t="shared" ref="BW72:BW74" si="178">IFERROR(BV72/BU72,0)</f>
        <v>0</v>
      </c>
      <c r="BX72" s="105"/>
      <c r="BY72" s="105"/>
      <c r="BZ72" s="106">
        <f t="shared" ref="BZ72:BZ74" si="179">IFERROR(BY72/BX72,0)</f>
        <v>0</v>
      </c>
      <c r="CA72" s="53">
        <f t="shared" si="150"/>
        <v>0</v>
      </c>
      <c r="CB72" s="53" t="e">
        <f t="shared" si="151"/>
        <v>#DIV/0!</v>
      </c>
    </row>
    <row r="73" spans="2:80" s="56" customFormat="1" ht="77.25" customHeight="1" x14ac:dyDescent="0.2">
      <c r="B73" s="99" t="s">
        <v>11</v>
      </c>
      <c r="C73" s="93" t="s">
        <v>221</v>
      </c>
      <c r="D73" s="110" t="s">
        <v>334</v>
      </c>
      <c r="E73" s="114" t="s">
        <v>323</v>
      </c>
      <c r="F73" s="114" t="s">
        <v>294</v>
      </c>
      <c r="G73" s="55">
        <v>0</v>
      </c>
      <c r="H73" s="55"/>
      <c r="I73" s="54">
        <f t="shared" si="152"/>
        <v>0</v>
      </c>
      <c r="J73" s="55">
        <v>0</v>
      </c>
      <c r="K73" s="55">
        <v>0</v>
      </c>
      <c r="L73" s="54">
        <f t="shared" si="153"/>
        <v>0</v>
      </c>
      <c r="M73" s="105">
        <v>1</v>
      </c>
      <c r="N73" s="105"/>
      <c r="O73" s="106">
        <f t="shared" ref="O73:O79" si="180">IFERROR(N73/M73,0)</f>
        <v>0</v>
      </c>
      <c r="P73" s="105"/>
      <c r="Q73" s="105"/>
      <c r="R73" s="106">
        <f t="shared" ref="R73:R79" si="181">IFERROR(Q73/P73,0)</f>
        <v>0</v>
      </c>
      <c r="S73" s="105">
        <v>1</v>
      </c>
      <c r="T73" s="105"/>
      <c r="U73" s="106">
        <f t="shared" si="163"/>
        <v>0</v>
      </c>
      <c r="V73" s="105"/>
      <c r="W73" s="105"/>
      <c r="X73" s="106">
        <f t="shared" si="164"/>
        <v>0</v>
      </c>
      <c r="Y73" s="105">
        <v>1</v>
      </c>
      <c r="Z73" s="105"/>
      <c r="AA73" s="106">
        <f t="shared" si="165"/>
        <v>0</v>
      </c>
      <c r="AB73" s="105"/>
      <c r="AC73" s="105"/>
      <c r="AD73" s="106">
        <f t="shared" si="166"/>
        <v>0</v>
      </c>
      <c r="AE73" s="105">
        <v>1</v>
      </c>
      <c r="AF73" s="105"/>
      <c r="AG73" s="106">
        <f t="shared" si="176"/>
        <v>0</v>
      </c>
      <c r="AH73" s="105"/>
      <c r="AI73" s="105"/>
      <c r="AJ73" s="106">
        <f t="shared" si="177"/>
        <v>0</v>
      </c>
      <c r="AK73" s="105">
        <v>1</v>
      </c>
      <c r="AL73" s="105"/>
      <c r="AM73" s="106">
        <f t="shared" si="160"/>
        <v>0</v>
      </c>
      <c r="AN73" s="105"/>
      <c r="AO73" s="105"/>
      <c r="AP73" s="106">
        <f t="shared" si="161"/>
        <v>0</v>
      </c>
      <c r="AQ73" s="105">
        <v>1</v>
      </c>
      <c r="AR73" s="105"/>
      <c r="AS73" s="106">
        <f t="shared" si="157"/>
        <v>0</v>
      </c>
      <c r="AT73" s="105"/>
      <c r="AU73" s="105"/>
      <c r="AV73" s="106">
        <f t="shared" si="158"/>
        <v>0</v>
      </c>
      <c r="AW73" s="105">
        <v>1</v>
      </c>
      <c r="AX73" s="105"/>
      <c r="AY73" s="106">
        <f t="shared" si="159"/>
        <v>0</v>
      </c>
      <c r="AZ73" s="105"/>
      <c r="BA73" s="105"/>
      <c r="BB73" s="106">
        <f t="shared" si="169"/>
        <v>0</v>
      </c>
      <c r="BC73" s="105">
        <v>1</v>
      </c>
      <c r="BD73" s="105"/>
      <c r="BE73" s="106">
        <f t="shared" si="62"/>
        <v>0</v>
      </c>
      <c r="BF73" s="105"/>
      <c r="BG73" s="105"/>
      <c r="BH73" s="106">
        <f t="shared" si="63"/>
        <v>0</v>
      </c>
      <c r="BI73" s="105">
        <v>1</v>
      </c>
      <c r="BJ73" s="105"/>
      <c r="BK73" s="106">
        <f t="shared" si="170"/>
        <v>0</v>
      </c>
      <c r="BL73" s="105"/>
      <c r="BM73" s="105"/>
      <c r="BN73" s="106">
        <f t="shared" si="171"/>
        <v>0</v>
      </c>
      <c r="BO73" s="105">
        <v>1</v>
      </c>
      <c r="BP73" s="105"/>
      <c r="BQ73" s="106">
        <f t="shared" si="172"/>
        <v>0</v>
      </c>
      <c r="BR73" s="105"/>
      <c r="BS73" s="105"/>
      <c r="BT73" s="106">
        <f t="shared" si="173"/>
        <v>0</v>
      </c>
      <c r="BU73" s="105">
        <v>1</v>
      </c>
      <c r="BV73" s="105"/>
      <c r="BW73" s="106">
        <f t="shared" si="178"/>
        <v>0</v>
      </c>
      <c r="BX73" s="105"/>
      <c r="BY73" s="105"/>
      <c r="BZ73" s="106">
        <f t="shared" si="179"/>
        <v>0</v>
      </c>
      <c r="CA73" s="53">
        <f t="shared" si="150"/>
        <v>0</v>
      </c>
      <c r="CB73" s="53" t="e">
        <f t="shared" si="151"/>
        <v>#DIV/0!</v>
      </c>
    </row>
    <row r="74" spans="2:80" s="56" customFormat="1" ht="78.75" customHeight="1" x14ac:dyDescent="0.2">
      <c r="B74" s="99" t="s">
        <v>11</v>
      </c>
      <c r="C74" s="93" t="s">
        <v>221</v>
      </c>
      <c r="D74" s="110" t="s">
        <v>228</v>
      </c>
      <c r="E74" s="114" t="s">
        <v>323</v>
      </c>
      <c r="F74" s="114" t="s">
        <v>294</v>
      </c>
      <c r="G74" s="55">
        <v>0</v>
      </c>
      <c r="H74" s="55"/>
      <c r="I74" s="54">
        <f t="shared" si="152"/>
        <v>0</v>
      </c>
      <c r="J74" s="55">
        <v>0</v>
      </c>
      <c r="K74" s="55">
        <v>0</v>
      </c>
      <c r="L74" s="54">
        <f t="shared" si="153"/>
        <v>0</v>
      </c>
      <c r="M74" s="55">
        <v>0</v>
      </c>
      <c r="N74" s="55">
        <v>0</v>
      </c>
      <c r="O74" s="54">
        <f t="shared" si="180"/>
        <v>0</v>
      </c>
      <c r="P74" s="55">
        <v>0</v>
      </c>
      <c r="Q74" s="55">
        <v>0</v>
      </c>
      <c r="R74" s="54">
        <f t="shared" si="181"/>
        <v>0</v>
      </c>
      <c r="S74" s="55">
        <v>0</v>
      </c>
      <c r="T74" s="55">
        <v>0</v>
      </c>
      <c r="U74" s="54">
        <f t="shared" si="163"/>
        <v>0</v>
      </c>
      <c r="V74" s="55">
        <v>0</v>
      </c>
      <c r="W74" s="55">
        <v>0</v>
      </c>
      <c r="X74" s="54">
        <f t="shared" si="164"/>
        <v>0</v>
      </c>
      <c r="Y74" s="55">
        <v>0</v>
      </c>
      <c r="Z74" s="55">
        <v>0</v>
      </c>
      <c r="AA74" s="54">
        <f t="shared" si="165"/>
        <v>0</v>
      </c>
      <c r="AB74" s="55">
        <v>0</v>
      </c>
      <c r="AC74" s="55">
        <v>0</v>
      </c>
      <c r="AD74" s="54">
        <f t="shared" si="166"/>
        <v>0</v>
      </c>
      <c r="AE74" s="55">
        <v>0</v>
      </c>
      <c r="AF74" s="55">
        <v>0</v>
      </c>
      <c r="AG74" s="54">
        <f t="shared" si="176"/>
        <v>0</v>
      </c>
      <c r="AH74" s="55">
        <v>0</v>
      </c>
      <c r="AI74" s="55">
        <v>0</v>
      </c>
      <c r="AJ74" s="54">
        <f t="shared" si="177"/>
        <v>0</v>
      </c>
      <c r="AK74" s="55">
        <v>0</v>
      </c>
      <c r="AL74" s="55">
        <v>0</v>
      </c>
      <c r="AM74" s="54">
        <f t="shared" si="160"/>
        <v>0</v>
      </c>
      <c r="AN74" s="55">
        <v>0</v>
      </c>
      <c r="AO74" s="55">
        <v>0</v>
      </c>
      <c r="AP74" s="54">
        <f t="shared" si="161"/>
        <v>0</v>
      </c>
      <c r="AQ74" s="55">
        <v>0</v>
      </c>
      <c r="AR74" s="55">
        <v>0</v>
      </c>
      <c r="AS74" s="54">
        <f t="shared" si="157"/>
        <v>0</v>
      </c>
      <c r="AT74" s="55">
        <v>0</v>
      </c>
      <c r="AU74" s="55">
        <v>0</v>
      </c>
      <c r="AV74" s="54">
        <f t="shared" si="158"/>
        <v>0</v>
      </c>
      <c r="AW74" s="55">
        <v>0</v>
      </c>
      <c r="AX74" s="55">
        <v>0</v>
      </c>
      <c r="AY74" s="54">
        <f t="shared" si="159"/>
        <v>0</v>
      </c>
      <c r="AZ74" s="55">
        <v>0</v>
      </c>
      <c r="BA74" s="55">
        <v>0</v>
      </c>
      <c r="BB74" s="54">
        <f t="shared" si="169"/>
        <v>0</v>
      </c>
      <c r="BC74" s="105">
        <v>1</v>
      </c>
      <c r="BD74" s="105">
        <v>0</v>
      </c>
      <c r="BE74" s="106">
        <f t="shared" si="62"/>
        <v>0</v>
      </c>
      <c r="BF74" s="105">
        <v>90</v>
      </c>
      <c r="BG74" s="105">
        <v>0</v>
      </c>
      <c r="BH74" s="106">
        <f t="shared" si="63"/>
        <v>0</v>
      </c>
      <c r="BI74" s="55">
        <v>0</v>
      </c>
      <c r="BJ74" s="55">
        <v>0</v>
      </c>
      <c r="BK74" s="54">
        <f t="shared" ref="BK74" si="182">IFERROR(BJ74/BI74,0)</f>
        <v>0</v>
      </c>
      <c r="BL74" s="55">
        <v>0</v>
      </c>
      <c r="BM74" s="55">
        <v>0</v>
      </c>
      <c r="BN74" s="54">
        <f t="shared" ref="BN74" si="183">IFERROR(BM74/BL74,0)</f>
        <v>0</v>
      </c>
      <c r="BO74" s="55">
        <v>0</v>
      </c>
      <c r="BP74" s="55">
        <v>0</v>
      </c>
      <c r="BQ74" s="54">
        <f t="shared" ref="BQ74" si="184">IFERROR(BP74/BO74,0)</f>
        <v>0</v>
      </c>
      <c r="BR74" s="55">
        <v>0</v>
      </c>
      <c r="BS74" s="55">
        <v>0</v>
      </c>
      <c r="BT74" s="54">
        <f t="shared" ref="BT74" si="185">IFERROR(BS74/BR74,0)</f>
        <v>0</v>
      </c>
      <c r="BU74" s="55">
        <v>0</v>
      </c>
      <c r="BV74" s="55">
        <v>0</v>
      </c>
      <c r="BW74" s="54">
        <f t="shared" si="178"/>
        <v>0</v>
      </c>
      <c r="BX74" s="55">
        <v>0</v>
      </c>
      <c r="BY74" s="55">
        <v>0</v>
      </c>
      <c r="BZ74" s="54">
        <f t="shared" si="179"/>
        <v>0</v>
      </c>
      <c r="CA74" s="53">
        <f t="shared" si="150"/>
        <v>0</v>
      </c>
      <c r="CB74" s="53">
        <f t="shared" si="151"/>
        <v>0</v>
      </c>
    </row>
    <row r="75" spans="2:80" s="56" customFormat="1" ht="73.5" customHeight="1" x14ac:dyDescent="0.2">
      <c r="B75" s="99" t="s">
        <v>11</v>
      </c>
      <c r="C75" s="93" t="s">
        <v>221</v>
      </c>
      <c r="D75" s="110" t="s">
        <v>229</v>
      </c>
      <c r="E75" s="114" t="s">
        <v>323</v>
      </c>
      <c r="F75" s="114" t="s">
        <v>294</v>
      </c>
      <c r="G75" s="55">
        <v>0</v>
      </c>
      <c r="H75" s="55"/>
      <c r="I75" s="54">
        <f t="shared" si="152"/>
        <v>0</v>
      </c>
      <c r="J75" s="55">
        <v>0</v>
      </c>
      <c r="K75" s="55">
        <v>0</v>
      </c>
      <c r="L75" s="54">
        <f t="shared" si="153"/>
        <v>0</v>
      </c>
      <c r="M75" s="55">
        <v>0</v>
      </c>
      <c r="N75" s="55">
        <v>0</v>
      </c>
      <c r="O75" s="54">
        <f t="shared" si="180"/>
        <v>0</v>
      </c>
      <c r="P75" s="55">
        <v>0</v>
      </c>
      <c r="Q75" s="55">
        <v>0</v>
      </c>
      <c r="R75" s="54">
        <f t="shared" si="181"/>
        <v>0</v>
      </c>
      <c r="S75" s="55">
        <v>0</v>
      </c>
      <c r="T75" s="55">
        <v>0</v>
      </c>
      <c r="U75" s="54">
        <f t="shared" si="163"/>
        <v>0</v>
      </c>
      <c r="V75" s="55">
        <v>0</v>
      </c>
      <c r="W75" s="55">
        <v>0</v>
      </c>
      <c r="X75" s="54">
        <f t="shared" si="164"/>
        <v>0</v>
      </c>
      <c r="Y75" s="55">
        <v>0</v>
      </c>
      <c r="Z75" s="55">
        <v>0</v>
      </c>
      <c r="AA75" s="54">
        <f t="shared" si="165"/>
        <v>0</v>
      </c>
      <c r="AB75" s="55">
        <v>0</v>
      </c>
      <c r="AC75" s="55">
        <v>0</v>
      </c>
      <c r="AD75" s="54">
        <f t="shared" si="166"/>
        <v>0</v>
      </c>
      <c r="AE75" s="105">
        <v>1</v>
      </c>
      <c r="AF75" s="105"/>
      <c r="AG75" s="106">
        <f t="shared" si="167"/>
        <v>0</v>
      </c>
      <c r="AH75" s="105"/>
      <c r="AI75" s="105"/>
      <c r="AJ75" s="106">
        <f t="shared" si="168"/>
        <v>0</v>
      </c>
      <c r="AK75" s="55">
        <v>0</v>
      </c>
      <c r="AL75" s="55">
        <v>0</v>
      </c>
      <c r="AM75" s="54">
        <f t="shared" ref="AM75:AM77" si="186">IFERROR(AL75/AK75,0)</f>
        <v>0</v>
      </c>
      <c r="AN75" s="55">
        <v>0</v>
      </c>
      <c r="AO75" s="55">
        <v>0</v>
      </c>
      <c r="AP75" s="54">
        <f t="shared" ref="AP75:AP77" si="187">IFERROR(AO75/AN75,0)</f>
        <v>0</v>
      </c>
      <c r="AQ75" s="55">
        <v>0</v>
      </c>
      <c r="AR75" s="55">
        <v>0</v>
      </c>
      <c r="AS75" s="54">
        <f t="shared" ref="AS75:AS77" si="188">IFERROR(AR75/AQ75,0)</f>
        <v>0</v>
      </c>
      <c r="AT75" s="55">
        <v>0</v>
      </c>
      <c r="AU75" s="55">
        <v>0</v>
      </c>
      <c r="AV75" s="54">
        <f t="shared" ref="AV75:AV77" si="189">IFERROR(AU75/AT75,0)</f>
        <v>0</v>
      </c>
      <c r="AW75" s="55">
        <v>0</v>
      </c>
      <c r="AX75" s="55">
        <v>0</v>
      </c>
      <c r="AY75" s="54">
        <f t="shared" ref="AY75:AY77" si="190">IFERROR(AX75/AW75,0)</f>
        <v>0</v>
      </c>
      <c r="AZ75" s="55">
        <v>0</v>
      </c>
      <c r="BA75" s="55">
        <v>0</v>
      </c>
      <c r="BB75" s="54">
        <f t="shared" ref="BB75:BB77" si="191">IFERROR(BA75/AZ75,0)</f>
        <v>0</v>
      </c>
      <c r="BC75" s="55">
        <v>0</v>
      </c>
      <c r="BD75" s="55">
        <v>0</v>
      </c>
      <c r="BE75" s="54">
        <f t="shared" si="62"/>
        <v>0</v>
      </c>
      <c r="BF75" s="55">
        <v>0</v>
      </c>
      <c r="BG75" s="55">
        <v>0</v>
      </c>
      <c r="BH75" s="54">
        <f t="shared" si="63"/>
        <v>0</v>
      </c>
      <c r="BI75" s="55">
        <v>0</v>
      </c>
      <c r="BJ75" s="55">
        <v>0</v>
      </c>
      <c r="BK75" s="54">
        <f t="shared" si="170"/>
        <v>0</v>
      </c>
      <c r="BL75" s="55">
        <v>0</v>
      </c>
      <c r="BM75" s="55">
        <v>0</v>
      </c>
      <c r="BN75" s="54">
        <f t="shared" si="171"/>
        <v>0</v>
      </c>
      <c r="BO75" s="55">
        <v>0</v>
      </c>
      <c r="BP75" s="55">
        <v>0</v>
      </c>
      <c r="BQ75" s="54">
        <f t="shared" si="172"/>
        <v>0</v>
      </c>
      <c r="BR75" s="55">
        <v>0</v>
      </c>
      <c r="BS75" s="55">
        <v>0</v>
      </c>
      <c r="BT75" s="54">
        <f t="shared" si="173"/>
        <v>0</v>
      </c>
      <c r="BU75" s="55">
        <v>0</v>
      </c>
      <c r="BV75" s="55">
        <v>0</v>
      </c>
      <c r="BW75" s="54">
        <f t="shared" ref="BW75:BW80" si="192">IFERROR(BV75/BU75,0)</f>
        <v>0</v>
      </c>
      <c r="BX75" s="55">
        <v>0</v>
      </c>
      <c r="BY75" s="55">
        <v>0</v>
      </c>
      <c r="BZ75" s="54">
        <f t="shared" ref="BZ75:BZ80" si="193">IFERROR(BY75/BX75,0)</f>
        <v>0</v>
      </c>
      <c r="CA75" s="53">
        <f t="shared" si="150"/>
        <v>0</v>
      </c>
      <c r="CB75" s="53" t="e">
        <f t="shared" si="151"/>
        <v>#DIV/0!</v>
      </c>
    </row>
    <row r="76" spans="2:80" s="56" customFormat="1" ht="72" customHeight="1" x14ac:dyDescent="0.2">
      <c r="B76" s="99" t="s">
        <v>11</v>
      </c>
      <c r="C76" s="93" t="s">
        <v>231</v>
      </c>
      <c r="D76" s="110" t="s">
        <v>233</v>
      </c>
      <c r="E76" s="114" t="s">
        <v>323</v>
      </c>
      <c r="F76" s="114" t="s">
        <v>294</v>
      </c>
      <c r="G76" s="55">
        <v>0</v>
      </c>
      <c r="H76" s="55"/>
      <c r="I76" s="54">
        <f t="shared" si="152"/>
        <v>0</v>
      </c>
      <c r="J76" s="55">
        <v>0</v>
      </c>
      <c r="K76" s="55">
        <v>0</v>
      </c>
      <c r="L76" s="54">
        <f t="shared" si="153"/>
        <v>0</v>
      </c>
      <c r="M76" s="55">
        <v>0</v>
      </c>
      <c r="N76" s="55">
        <v>0</v>
      </c>
      <c r="O76" s="54">
        <f t="shared" si="180"/>
        <v>0</v>
      </c>
      <c r="P76" s="55">
        <v>0</v>
      </c>
      <c r="Q76" s="55">
        <v>0</v>
      </c>
      <c r="R76" s="54">
        <f t="shared" si="181"/>
        <v>0</v>
      </c>
      <c r="S76" s="55">
        <v>0</v>
      </c>
      <c r="T76" s="55">
        <v>0</v>
      </c>
      <c r="U76" s="54">
        <f t="shared" si="163"/>
        <v>0</v>
      </c>
      <c r="V76" s="55">
        <v>0</v>
      </c>
      <c r="W76" s="55">
        <v>0</v>
      </c>
      <c r="X76" s="54">
        <f t="shared" si="164"/>
        <v>0</v>
      </c>
      <c r="Y76" s="105">
        <v>1</v>
      </c>
      <c r="Z76" s="105"/>
      <c r="AA76" s="106">
        <f t="shared" ref="AA76:AA77" si="194">IFERROR(Z76/Y76,0)</f>
        <v>0</v>
      </c>
      <c r="AB76" s="105">
        <v>40</v>
      </c>
      <c r="AC76" s="105">
        <v>0</v>
      </c>
      <c r="AD76" s="106">
        <f t="shared" ref="AD76:AD77" si="195">IFERROR(AC76/AB76,0)</f>
        <v>0</v>
      </c>
      <c r="AE76" s="55">
        <v>0</v>
      </c>
      <c r="AF76" s="55">
        <v>0</v>
      </c>
      <c r="AG76" s="54">
        <f t="shared" si="167"/>
        <v>0</v>
      </c>
      <c r="AH76" s="55">
        <v>0</v>
      </c>
      <c r="AI76" s="55">
        <v>0</v>
      </c>
      <c r="AJ76" s="54">
        <f t="shared" si="168"/>
        <v>0</v>
      </c>
      <c r="AK76" s="55">
        <v>0</v>
      </c>
      <c r="AL76" s="55">
        <v>0</v>
      </c>
      <c r="AM76" s="54">
        <f t="shared" si="186"/>
        <v>0</v>
      </c>
      <c r="AN76" s="55">
        <v>0</v>
      </c>
      <c r="AO76" s="55">
        <v>0</v>
      </c>
      <c r="AP76" s="54">
        <f t="shared" si="187"/>
        <v>0</v>
      </c>
      <c r="AQ76" s="55">
        <v>0</v>
      </c>
      <c r="AR76" s="55">
        <v>0</v>
      </c>
      <c r="AS76" s="54">
        <f t="shared" si="188"/>
        <v>0</v>
      </c>
      <c r="AT76" s="55">
        <v>0</v>
      </c>
      <c r="AU76" s="55">
        <v>0</v>
      </c>
      <c r="AV76" s="54">
        <f t="shared" si="189"/>
        <v>0</v>
      </c>
      <c r="AW76" s="55">
        <v>0</v>
      </c>
      <c r="AX76" s="55">
        <v>0</v>
      </c>
      <c r="AY76" s="54">
        <f t="shared" si="190"/>
        <v>0</v>
      </c>
      <c r="AZ76" s="55">
        <v>0</v>
      </c>
      <c r="BA76" s="55">
        <v>0</v>
      </c>
      <c r="BB76" s="54">
        <f t="shared" si="191"/>
        <v>0</v>
      </c>
      <c r="BC76" s="105">
        <v>1</v>
      </c>
      <c r="BD76" s="105"/>
      <c r="BE76" s="106">
        <f t="shared" si="62"/>
        <v>0</v>
      </c>
      <c r="BF76" s="105"/>
      <c r="BG76" s="105"/>
      <c r="BH76" s="106">
        <f t="shared" si="63"/>
        <v>0</v>
      </c>
      <c r="BI76" s="55">
        <v>0</v>
      </c>
      <c r="BJ76" s="55">
        <v>0</v>
      </c>
      <c r="BK76" s="54">
        <f t="shared" si="170"/>
        <v>0</v>
      </c>
      <c r="BL76" s="55">
        <v>0</v>
      </c>
      <c r="BM76" s="55">
        <v>0</v>
      </c>
      <c r="BN76" s="54">
        <f t="shared" si="171"/>
        <v>0</v>
      </c>
      <c r="BO76" s="55">
        <v>0</v>
      </c>
      <c r="BP76" s="55">
        <v>0</v>
      </c>
      <c r="BQ76" s="54">
        <f t="shared" si="172"/>
        <v>0</v>
      </c>
      <c r="BR76" s="55">
        <v>0</v>
      </c>
      <c r="BS76" s="55">
        <v>0</v>
      </c>
      <c r="BT76" s="54">
        <f t="shared" si="173"/>
        <v>0</v>
      </c>
      <c r="BU76" s="55">
        <v>0</v>
      </c>
      <c r="BV76" s="55">
        <v>0</v>
      </c>
      <c r="BW76" s="54">
        <f t="shared" si="192"/>
        <v>0</v>
      </c>
      <c r="BX76" s="55">
        <v>0</v>
      </c>
      <c r="BY76" s="55">
        <v>0</v>
      </c>
      <c r="BZ76" s="54">
        <f t="shared" si="193"/>
        <v>0</v>
      </c>
      <c r="CA76" s="53">
        <f t="shared" si="150"/>
        <v>0</v>
      </c>
      <c r="CB76" s="53">
        <f t="shared" si="151"/>
        <v>0</v>
      </c>
    </row>
    <row r="77" spans="2:80" s="56" customFormat="1" ht="54.75" hidden="1" customHeight="1" x14ac:dyDescent="0.2">
      <c r="B77" s="99" t="s">
        <v>12</v>
      </c>
      <c r="C77" s="93" t="s">
        <v>231</v>
      </c>
      <c r="D77" s="110" t="s">
        <v>234</v>
      </c>
      <c r="E77" s="114" t="s">
        <v>323</v>
      </c>
      <c r="F77" s="114" t="s">
        <v>335</v>
      </c>
      <c r="G77" s="55">
        <v>0</v>
      </c>
      <c r="H77" s="55">
        <v>0</v>
      </c>
      <c r="I77" s="54">
        <f t="shared" si="152"/>
        <v>0</v>
      </c>
      <c r="J77" s="55">
        <v>0</v>
      </c>
      <c r="K77" s="55">
        <v>0</v>
      </c>
      <c r="L77" s="54">
        <f t="shared" si="153"/>
        <v>0</v>
      </c>
      <c r="M77" s="55">
        <v>0</v>
      </c>
      <c r="N77" s="55">
        <v>0</v>
      </c>
      <c r="O77" s="54">
        <f t="shared" si="180"/>
        <v>0</v>
      </c>
      <c r="P77" s="55">
        <v>0</v>
      </c>
      <c r="Q77" s="55">
        <v>0</v>
      </c>
      <c r="R77" s="54">
        <f t="shared" si="181"/>
        <v>0</v>
      </c>
      <c r="S77" s="105">
        <v>1</v>
      </c>
      <c r="T77" s="105">
        <v>1</v>
      </c>
      <c r="U77" s="106">
        <f t="shared" si="163"/>
        <v>1</v>
      </c>
      <c r="V77" s="105">
        <v>80</v>
      </c>
      <c r="W77" s="105">
        <v>98</v>
      </c>
      <c r="X77" s="106">
        <f t="shared" si="164"/>
        <v>1.2250000000000001</v>
      </c>
      <c r="Y77" s="55">
        <v>0</v>
      </c>
      <c r="Z77" s="55">
        <v>0</v>
      </c>
      <c r="AA77" s="54">
        <f t="shared" si="194"/>
        <v>0</v>
      </c>
      <c r="AB77" s="55">
        <v>0</v>
      </c>
      <c r="AC77" s="55">
        <v>0</v>
      </c>
      <c r="AD77" s="54">
        <f t="shared" si="195"/>
        <v>0</v>
      </c>
      <c r="AE77" s="55">
        <v>0</v>
      </c>
      <c r="AF77" s="55">
        <v>0</v>
      </c>
      <c r="AG77" s="54">
        <f t="shared" ref="AG77" si="196">IFERROR(AF77/AE77,0)</f>
        <v>0</v>
      </c>
      <c r="AH77" s="55">
        <v>0</v>
      </c>
      <c r="AI77" s="55">
        <v>0</v>
      </c>
      <c r="AJ77" s="54">
        <f t="shared" ref="AJ77" si="197">IFERROR(AI77/AH77,0)</f>
        <v>0</v>
      </c>
      <c r="AK77" s="55">
        <v>0</v>
      </c>
      <c r="AL77" s="55">
        <v>0</v>
      </c>
      <c r="AM77" s="54">
        <f t="shared" si="186"/>
        <v>0</v>
      </c>
      <c r="AN77" s="55">
        <v>0</v>
      </c>
      <c r="AO77" s="55">
        <v>0</v>
      </c>
      <c r="AP77" s="54">
        <f t="shared" si="187"/>
        <v>0</v>
      </c>
      <c r="AQ77" s="55">
        <v>0</v>
      </c>
      <c r="AR77" s="55">
        <v>0</v>
      </c>
      <c r="AS77" s="54">
        <f t="shared" si="188"/>
        <v>0</v>
      </c>
      <c r="AT77" s="55">
        <v>0</v>
      </c>
      <c r="AU77" s="55">
        <v>0</v>
      </c>
      <c r="AV77" s="54">
        <f t="shared" si="189"/>
        <v>0</v>
      </c>
      <c r="AW77" s="55">
        <v>0</v>
      </c>
      <c r="AX77" s="55">
        <v>0</v>
      </c>
      <c r="AY77" s="54">
        <f t="shared" si="190"/>
        <v>0</v>
      </c>
      <c r="AZ77" s="55">
        <v>0</v>
      </c>
      <c r="BA77" s="55">
        <v>0</v>
      </c>
      <c r="BB77" s="54">
        <f t="shared" si="191"/>
        <v>0</v>
      </c>
      <c r="BC77" s="55">
        <v>0</v>
      </c>
      <c r="BD77" s="55">
        <v>0</v>
      </c>
      <c r="BE77" s="54">
        <f t="shared" si="62"/>
        <v>0</v>
      </c>
      <c r="BF77" s="55">
        <v>0</v>
      </c>
      <c r="BG77" s="55">
        <v>0</v>
      </c>
      <c r="BH77" s="54">
        <f t="shared" si="63"/>
        <v>0</v>
      </c>
      <c r="BI77" s="55">
        <v>0</v>
      </c>
      <c r="BJ77" s="55">
        <v>0</v>
      </c>
      <c r="BK77" s="54">
        <f t="shared" ref="BK77:BK78" si="198">IFERROR(BJ77/BI77,0)</f>
        <v>0</v>
      </c>
      <c r="BL77" s="55">
        <v>0</v>
      </c>
      <c r="BM77" s="55">
        <v>0</v>
      </c>
      <c r="BN77" s="54">
        <f t="shared" ref="BN77:BN78" si="199">IFERROR(BM77/BL77,0)</f>
        <v>0</v>
      </c>
      <c r="BO77" s="55">
        <v>0</v>
      </c>
      <c r="BP77" s="55">
        <v>0</v>
      </c>
      <c r="BQ77" s="54">
        <f t="shared" ref="BQ77:BQ78" si="200">IFERROR(BP77/BO77,0)</f>
        <v>0</v>
      </c>
      <c r="BR77" s="55">
        <v>0</v>
      </c>
      <c r="BS77" s="55">
        <v>0</v>
      </c>
      <c r="BT77" s="54">
        <f t="shared" ref="BT77:BT78" si="201">IFERROR(BS77/BR77,0)</f>
        <v>0</v>
      </c>
      <c r="BU77" s="55">
        <v>0</v>
      </c>
      <c r="BV77" s="55">
        <v>0</v>
      </c>
      <c r="BW77" s="54">
        <f t="shared" si="192"/>
        <v>0</v>
      </c>
      <c r="BX77" s="55">
        <v>0</v>
      </c>
      <c r="BY77" s="55">
        <v>0</v>
      </c>
      <c r="BZ77" s="54">
        <f t="shared" si="193"/>
        <v>0</v>
      </c>
      <c r="CA77" s="53">
        <f t="shared" si="150"/>
        <v>1</v>
      </c>
      <c r="CB77" s="53">
        <f t="shared" si="151"/>
        <v>1.2250000000000001</v>
      </c>
    </row>
    <row r="78" spans="2:80" s="56" customFormat="1" ht="54.75" hidden="1" customHeight="1" x14ac:dyDescent="0.2">
      <c r="B78" s="99" t="s">
        <v>12</v>
      </c>
      <c r="C78" s="93" t="s">
        <v>231</v>
      </c>
      <c r="D78" s="110" t="s">
        <v>235</v>
      </c>
      <c r="E78" s="114" t="s">
        <v>323</v>
      </c>
      <c r="F78" s="114" t="s">
        <v>335</v>
      </c>
      <c r="G78" s="55">
        <v>0</v>
      </c>
      <c r="H78" s="55">
        <v>0</v>
      </c>
      <c r="I78" s="54">
        <f t="shared" si="152"/>
        <v>0</v>
      </c>
      <c r="J78" s="55">
        <v>0</v>
      </c>
      <c r="K78" s="55">
        <v>0</v>
      </c>
      <c r="L78" s="54">
        <f t="shared" si="153"/>
        <v>0</v>
      </c>
      <c r="M78" s="55">
        <v>0</v>
      </c>
      <c r="N78" s="55">
        <v>0</v>
      </c>
      <c r="O78" s="54">
        <f t="shared" si="180"/>
        <v>0</v>
      </c>
      <c r="P78" s="55">
        <v>0</v>
      </c>
      <c r="Q78" s="55">
        <v>0</v>
      </c>
      <c r="R78" s="54">
        <f t="shared" si="181"/>
        <v>0</v>
      </c>
      <c r="S78" s="55">
        <v>0</v>
      </c>
      <c r="T78" s="55">
        <v>0</v>
      </c>
      <c r="U78" s="54">
        <f t="shared" si="163"/>
        <v>0</v>
      </c>
      <c r="V78" s="55">
        <v>0</v>
      </c>
      <c r="W78" s="55">
        <v>0</v>
      </c>
      <c r="X78" s="54">
        <f t="shared" si="164"/>
        <v>0</v>
      </c>
      <c r="Y78" s="55">
        <v>0</v>
      </c>
      <c r="Z78" s="55">
        <v>0</v>
      </c>
      <c r="AA78" s="54">
        <f t="shared" si="165"/>
        <v>0</v>
      </c>
      <c r="AB78" s="55">
        <v>0</v>
      </c>
      <c r="AC78" s="55">
        <v>0</v>
      </c>
      <c r="AD78" s="54">
        <f t="shared" si="166"/>
        <v>0</v>
      </c>
      <c r="AE78" s="55">
        <v>0</v>
      </c>
      <c r="AF78" s="55">
        <v>0</v>
      </c>
      <c r="AG78" s="54">
        <f t="shared" si="167"/>
        <v>0</v>
      </c>
      <c r="AH78" s="55">
        <v>0</v>
      </c>
      <c r="AI78" s="55">
        <v>0</v>
      </c>
      <c r="AJ78" s="54">
        <f t="shared" si="168"/>
        <v>0</v>
      </c>
      <c r="AK78" s="105">
        <v>1</v>
      </c>
      <c r="AL78" s="105">
        <v>1</v>
      </c>
      <c r="AM78" s="106">
        <f t="shared" si="160"/>
        <v>1</v>
      </c>
      <c r="AN78" s="105">
        <v>160</v>
      </c>
      <c r="AO78" s="105">
        <v>138</v>
      </c>
      <c r="AP78" s="106">
        <f t="shared" si="161"/>
        <v>0.86250000000000004</v>
      </c>
      <c r="AQ78" s="55">
        <v>0</v>
      </c>
      <c r="AR78" s="55">
        <v>0</v>
      </c>
      <c r="AS78" s="54">
        <f t="shared" ref="AS78" si="202">IFERROR(AR78/AQ78,0)</f>
        <v>0</v>
      </c>
      <c r="AT78" s="55">
        <v>0</v>
      </c>
      <c r="AU78" s="55">
        <v>0</v>
      </c>
      <c r="AV78" s="54">
        <f t="shared" ref="AV78" si="203">IFERROR(AU78/AT78,0)</f>
        <v>0</v>
      </c>
      <c r="AW78" s="55">
        <v>0</v>
      </c>
      <c r="AX78" s="55">
        <v>0</v>
      </c>
      <c r="AY78" s="54">
        <f t="shared" ref="AY78" si="204">IFERROR(AX78/AW78,0)</f>
        <v>0</v>
      </c>
      <c r="AZ78" s="55">
        <v>0</v>
      </c>
      <c r="BA78" s="55">
        <v>0</v>
      </c>
      <c r="BB78" s="54">
        <f t="shared" ref="BB78" si="205">IFERROR(BA78/AZ78,0)</f>
        <v>0</v>
      </c>
      <c r="BC78" s="105">
        <v>1</v>
      </c>
      <c r="BD78" s="105">
        <v>1</v>
      </c>
      <c r="BE78" s="106">
        <f t="shared" si="62"/>
        <v>1</v>
      </c>
      <c r="BF78" s="105">
        <v>160</v>
      </c>
      <c r="BG78" s="105">
        <v>121</v>
      </c>
      <c r="BH78" s="106">
        <f t="shared" si="63"/>
        <v>0.75624999999999998</v>
      </c>
      <c r="BI78" s="55">
        <v>0</v>
      </c>
      <c r="BJ78" s="55">
        <v>0</v>
      </c>
      <c r="BK78" s="54">
        <f t="shared" si="198"/>
        <v>0</v>
      </c>
      <c r="BL78" s="55">
        <v>0</v>
      </c>
      <c r="BM78" s="55">
        <v>0</v>
      </c>
      <c r="BN78" s="54">
        <f t="shared" si="199"/>
        <v>0</v>
      </c>
      <c r="BO78" s="55">
        <v>0</v>
      </c>
      <c r="BP78" s="55">
        <v>0</v>
      </c>
      <c r="BQ78" s="54">
        <f t="shared" si="200"/>
        <v>0</v>
      </c>
      <c r="BR78" s="55">
        <v>0</v>
      </c>
      <c r="BS78" s="55">
        <v>0</v>
      </c>
      <c r="BT78" s="54">
        <f t="shared" si="201"/>
        <v>0</v>
      </c>
      <c r="BU78" s="55">
        <v>0</v>
      </c>
      <c r="BV78" s="55">
        <v>0</v>
      </c>
      <c r="BW78" s="54">
        <f t="shared" si="192"/>
        <v>0</v>
      </c>
      <c r="BX78" s="55">
        <v>0</v>
      </c>
      <c r="BY78" s="55">
        <v>0</v>
      </c>
      <c r="BZ78" s="54">
        <f t="shared" si="193"/>
        <v>0</v>
      </c>
      <c r="CA78" s="53">
        <f t="shared" si="150"/>
        <v>1</v>
      </c>
      <c r="CB78" s="53">
        <f t="shared" si="151"/>
        <v>0.80937499999999996</v>
      </c>
    </row>
    <row r="79" spans="2:80" s="56" customFormat="1" ht="54.75" hidden="1" customHeight="1" x14ac:dyDescent="0.2">
      <c r="B79" s="99" t="s">
        <v>12</v>
      </c>
      <c r="C79" s="93" t="s">
        <v>231</v>
      </c>
      <c r="D79" s="110" t="s">
        <v>236</v>
      </c>
      <c r="E79" s="114" t="s">
        <v>323</v>
      </c>
      <c r="F79" s="114" t="s">
        <v>335</v>
      </c>
      <c r="G79" s="55">
        <v>0</v>
      </c>
      <c r="H79" s="55">
        <v>0</v>
      </c>
      <c r="I79" s="54">
        <f t="shared" si="152"/>
        <v>0</v>
      </c>
      <c r="J79" s="55">
        <v>0</v>
      </c>
      <c r="K79" s="55">
        <v>0</v>
      </c>
      <c r="L79" s="54">
        <f t="shared" si="153"/>
        <v>0</v>
      </c>
      <c r="M79" s="55">
        <v>0</v>
      </c>
      <c r="N79" s="55">
        <v>0</v>
      </c>
      <c r="O79" s="54">
        <f t="shared" si="180"/>
        <v>0</v>
      </c>
      <c r="P79" s="55">
        <v>0</v>
      </c>
      <c r="Q79" s="55">
        <v>0</v>
      </c>
      <c r="R79" s="54">
        <f t="shared" si="181"/>
        <v>0</v>
      </c>
      <c r="S79" s="55">
        <v>0</v>
      </c>
      <c r="T79" s="55">
        <v>0</v>
      </c>
      <c r="U79" s="54">
        <f t="shared" si="163"/>
        <v>0</v>
      </c>
      <c r="V79" s="55">
        <v>0</v>
      </c>
      <c r="W79" s="55">
        <v>0</v>
      </c>
      <c r="X79" s="54">
        <f t="shared" si="164"/>
        <v>0</v>
      </c>
      <c r="Y79" s="55">
        <v>0</v>
      </c>
      <c r="Z79" s="55">
        <v>0</v>
      </c>
      <c r="AA79" s="54">
        <f t="shared" si="165"/>
        <v>0</v>
      </c>
      <c r="AB79" s="55">
        <v>0</v>
      </c>
      <c r="AC79" s="55">
        <v>0</v>
      </c>
      <c r="AD79" s="54">
        <f t="shared" si="166"/>
        <v>0</v>
      </c>
      <c r="AE79" s="55">
        <v>0</v>
      </c>
      <c r="AF79" s="55">
        <v>0</v>
      </c>
      <c r="AG79" s="54">
        <f t="shared" si="167"/>
        <v>0</v>
      </c>
      <c r="AH79" s="55">
        <v>0</v>
      </c>
      <c r="AI79" s="55">
        <v>0</v>
      </c>
      <c r="AJ79" s="54">
        <f t="shared" si="168"/>
        <v>0</v>
      </c>
      <c r="AK79" s="55">
        <v>0</v>
      </c>
      <c r="AL79" s="55">
        <v>0</v>
      </c>
      <c r="AM79" s="54">
        <f t="shared" si="160"/>
        <v>0</v>
      </c>
      <c r="AN79" s="55">
        <v>0</v>
      </c>
      <c r="AO79" s="55">
        <v>0</v>
      </c>
      <c r="AP79" s="54">
        <f t="shared" si="161"/>
        <v>0</v>
      </c>
      <c r="AQ79" s="55">
        <v>0</v>
      </c>
      <c r="AR79" s="55">
        <v>0</v>
      </c>
      <c r="AS79" s="54">
        <f t="shared" si="157"/>
        <v>0</v>
      </c>
      <c r="AT79" s="55">
        <v>0</v>
      </c>
      <c r="AU79" s="55">
        <v>0</v>
      </c>
      <c r="AV79" s="54">
        <f t="shared" si="158"/>
        <v>0</v>
      </c>
      <c r="AW79" s="55">
        <v>0</v>
      </c>
      <c r="AX79" s="55">
        <v>0</v>
      </c>
      <c r="AY79" s="54">
        <f t="shared" si="159"/>
        <v>0</v>
      </c>
      <c r="AZ79" s="55">
        <v>0</v>
      </c>
      <c r="BA79" s="55">
        <v>0</v>
      </c>
      <c r="BB79" s="54">
        <f t="shared" si="169"/>
        <v>0</v>
      </c>
      <c r="BC79" s="105">
        <v>1</v>
      </c>
      <c r="BD79" s="105">
        <v>1</v>
      </c>
      <c r="BE79" s="106">
        <f t="shared" si="62"/>
        <v>1</v>
      </c>
      <c r="BF79" s="105">
        <v>100</v>
      </c>
      <c r="BG79" s="105">
        <v>44</v>
      </c>
      <c r="BH79" s="106">
        <f t="shared" si="63"/>
        <v>0.44</v>
      </c>
      <c r="BI79" s="105">
        <v>4</v>
      </c>
      <c r="BJ79" s="105">
        <v>4</v>
      </c>
      <c r="BK79" s="106">
        <f t="shared" si="170"/>
        <v>1</v>
      </c>
      <c r="BL79" s="105">
        <v>100</v>
      </c>
      <c r="BM79" s="105">
        <f>127-44</f>
        <v>83</v>
      </c>
      <c r="BN79" s="106">
        <f t="shared" si="171"/>
        <v>0.83</v>
      </c>
      <c r="BO79" s="55">
        <v>0</v>
      </c>
      <c r="BP79" s="55">
        <v>0</v>
      </c>
      <c r="BQ79" s="54">
        <f t="shared" ref="BQ79" si="206">IFERROR(BP79/BO79,0)</f>
        <v>0</v>
      </c>
      <c r="BR79" s="55">
        <v>0</v>
      </c>
      <c r="BS79" s="55">
        <v>0</v>
      </c>
      <c r="BT79" s="54">
        <f t="shared" ref="BT79" si="207">IFERROR(BS79/BR79,0)</f>
        <v>0</v>
      </c>
      <c r="BU79" s="55">
        <v>0</v>
      </c>
      <c r="BV79" s="55">
        <v>0</v>
      </c>
      <c r="BW79" s="54">
        <f t="shared" si="192"/>
        <v>0</v>
      </c>
      <c r="BX79" s="55">
        <v>0</v>
      </c>
      <c r="BY79" s="55">
        <v>0</v>
      </c>
      <c r="BZ79" s="54">
        <f t="shared" si="193"/>
        <v>0</v>
      </c>
      <c r="CA79" s="53">
        <f t="shared" si="150"/>
        <v>1</v>
      </c>
      <c r="CB79" s="53">
        <f t="shared" si="151"/>
        <v>0.63500000000000001</v>
      </c>
    </row>
    <row r="80" spans="2:80" s="56" customFormat="1" ht="60" hidden="1" customHeight="1" x14ac:dyDescent="0.2">
      <c r="B80" s="99" t="s">
        <v>12</v>
      </c>
      <c r="C80" s="93" t="s">
        <v>231</v>
      </c>
      <c r="D80" s="110" t="s">
        <v>237</v>
      </c>
      <c r="E80" s="114" t="s">
        <v>323</v>
      </c>
      <c r="F80" s="114" t="s">
        <v>335</v>
      </c>
      <c r="G80" s="55">
        <v>0</v>
      </c>
      <c r="H80" s="55">
        <v>0</v>
      </c>
      <c r="I80" s="54">
        <f t="shared" si="152"/>
        <v>0</v>
      </c>
      <c r="J80" s="55">
        <v>0</v>
      </c>
      <c r="K80" s="55">
        <v>0</v>
      </c>
      <c r="L80" s="54">
        <f t="shared" si="153"/>
        <v>0</v>
      </c>
      <c r="M80" s="105">
        <v>1</v>
      </c>
      <c r="N80" s="105">
        <v>1</v>
      </c>
      <c r="O80" s="106">
        <f t="shared" si="154"/>
        <v>1</v>
      </c>
      <c r="P80" s="105">
        <v>150</v>
      </c>
      <c r="Q80" s="105">
        <v>149</v>
      </c>
      <c r="R80" s="54">
        <f t="shared" si="162"/>
        <v>0.99333333333333329</v>
      </c>
      <c r="S80" s="105">
        <v>1</v>
      </c>
      <c r="T80" s="105">
        <v>1</v>
      </c>
      <c r="U80" s="106">
        <f t="shared" si="163"/>
        <v>1</v>
      </c>
      <c r="V80" s="105">
        <v>100</v>
      </c>
      <c r="W80" s="105">
        <v>98</v>
      </c>
      <c r="X80" s="106">
        <f t="shared" si="164"/>
        <v>0.98</v>
      </c>
      <c r="Y80" s="105">
        <v>1</v>
      </c>
      <c r="Z80" s="105">
        <v>1</v>
      </c>
      <c r="AA80" s="106">
        <f t="shared" si="165"/>
        <v>1</v>
      </c>
      <c r="AB80" s="105">
        <v>100</v>
      </c>
      <c r="AC80" s="105">
        <v>106</v>
      </c>
      <c r="AD80" s="106">
        <f t="shared" si="166"/>
        <v>1.06</v>
      </c>
      <c r="AE80" s="105">
        <v>1</v>
      </c>
      <c r="AF80" s="105">
        <v>1</v>
      </c>
      <c r="AG80" s="106">
        <f t="shared" si="167"/>
        <v>1</v>
      </c>
      <c r="AH80" s="105">
        <v>100</v>
      </c>
      <c r="AI80" s="105">
        <v>31</v>
      </c>
      <c r="AJ80" s="106">
        <f t="shared" si="168"/>
        <v>0.31</v>
      </c>
      <c r="AK80" s="105">
        <v>1</v>
      </c>
      <c r="AL80" s="105">
        <v>1</v>
      </c>
      <c r="AM80" s="106">
        <f t="shared" si="160"/>
        <v>1</v>
      </c>
      <c r="AN80" s="105">
        <v>100</v>
      </c>
      <c r="AO80" s="105">
        <v>65</v>
      </c>
      <c r="AP80" s="106">
        <f t="shared" si="161"/>
        <v>0.65</v>
      </c>
      <c r="AQ80" s="105">
        <v>1</v>
      </c>
      <c r="AR80" s="105">
        <v>1</v>
      </c>
      <c r="AS80" s="106">
        <f t="shared" si="157"/>
        <v>1</v>
      </c>
      <c r="AT80" s="105">
        <v>100</v>
      </c>
      <c r="AU80" s="105">
        <v>182</v>
      </c>
      <c r="AV80" s="106">
        <f t="shared" si="158"/>
        <v>1.82</v>
      </c>
      <c r="AW80" s="105">
        <v>1</v>
      </c>
      <c r="AX80" s="105">
        <v>1</v>
      </c>
      <c r="AY80" s="106">
        <f t="shared" si="159"/>
        <v>1</v>
      </c>
      <c r="AZ80" s="105">
        <v>100</v>
      </c>
      <c r="BA80" s="105">
        <v>41</v>
      </c>
      <c r="BB80" s="106">
        <f t="shared" si="169"/>
        <v>0.41</v>
      </c>
      <c r="BC80" s="105">
        <v>1</v>
      </c>
      <c r="BD80" s="105">
        <v>1</v>
      </c>
      <c r="BE80" s="106">
        <f t="shared" si="62"/>
        <v>1</v>
      </c>
      <c r="BF80" s="105">
        <v>100</v>
      </c>
      <c r="BG80" s="105">
        <v>117</v>
      </c>
      <c r="BH80" s="106">
        <f t="shared" si="63"/>
        <v>1.17</v>
      </c>
      <c r="BI80" s="105">
        <v>1</v>
      </c>
      <c r="BJ80" s="105">
        <v>1</v>
      </c>
      <c r="BK80" s="106">
        <f t="shared" si="170"/>
        <v>1</v>
      </c>
      <c r="BL80" s="105">
        <v>100</v>
      </c>
      <c r="BM80" s="105">
        <v>107</v>
      </c>
      <c r="BN80" s="106">
        <f t="shared" si="171"/>
        <v>1.07</v>
      </c>
      <c r="BO80" s="105">
        <v>1</v>
      </c>
      <c r="BP80" s="105"/>
      <c r="BQ80" s="106">
        <f t="shared" si="172"/>
        <v>0</v>
      </c>
      <c r="BR80" s="105">
        <v>100</v>
      </c>
      <c r="BS80" s="105"/>
      <c r="BT80" s="106">
        <f t="shared" si="173"/>
        <v>0</v>
      </c>
      <c r="BU80" s="55">
        <v>0</v>
      </c>
      <c r="BV80" s="55">
        <v>0</v>
      </c>
      <c r="BW80" s="54">
        <f t="shared" si="192"/>
        <v>0</v>
      </c>
      <c r="BX80" s="55">
        <v>0</v>
      </c>
      <c r="BY80" s="55">
        <v>0</v>
      </c>
      <c r="BZ80" s="54">
        <f t="shared" si="193"/>
        <v>0</v>
      </c>
      <c r="CA80" s="53">
        <f t="shared" si="150"/>
        <v>0.9</v>
      </c>
      <c r="CB80" s="53">
        <f t="shared" si="151"/>
        <v>0.85333333333333339</v>
      </c>
    </row>
    <row r="81" spans="1:80" s="56" customFormat="1" ht="60" hidden="1" customHeight="1" x14ac:dyDescent="0.2">
      <c r="B81" s="99" t="s">
        <v>12</v>
      </c>
      <c r="C81" s="93" t="s">
        <v>231</v>
      </c>
      <c r="D81" s="110" t="s">
        <v>246</v>
      </c>
      <c r="E81" s="114" t="s">
        <v>336</v>
      </c>
      <c r="F81" s="114" t="s">
        <v>335</v>
      </c>
      <c r="G81" s="55">
        <v>0</v>
      </c>
      <c r="H81" s="55">
        <v>0</v>
      </c>
      <c r="I81" s="54"/>
      <c r="J81" s="55">
        <v>0</v>
      </c>
      <c r="K81" s="55">
        <v>0</v>
      </c>
      <c r="L81" s="54"/>
      <c r="M81" s="105">
        <v>1</v>
      </c>
      <c r="N81" s="111">
        <v>0</v>
      </c>
      <c r="O81" s="106">
        <f t="shared" ref="O81:O82" si="208">IFERROR(N81/M81,0)</f>
        <v>0</v>
      </c>
      <c r="P81" s="105">
        <v>5</v>
      </c>
      <c r="Q81" s="111">
        <v>0</v>
      </c>
      <c r="R81" s="106">
        <f t="shared" ref="R81:R82" si="209">IFERROR(Q81/P81,0)</f>
        <v>0</v>
      </c>
      <c r="S81" s="55">
        <v>0</v>
      </c>
      <c r="T81" s="55">
        <v>0</v>
      </c>
      <c r="U81" s="54">
        <f t="shared" si="163"/>
        <v>0</v>
      </c>
      <c r="V81" s="55">
        <v>0</v>
      </c>
      <c r="W81" s="55">
        <v>0</v>
      </c>
      <c r="X81" s="54">
        <f t="shared" si="164"/>
        <v>0</v>
      </c>
      <c r="Y81" s="55">
        <v>0</v>
      </c>
      <c r="Z81" s="105">
        <v>0</v>
      </c>
      <c r="AA81" s="54">
        <f t="shared" si="165"/>
        <v>0</v>
      </c>
      <c r="AB81" s="55">
        <v>0</v>
      </c>
      <c r="AC81" s="55">
        <v>0</v>
      </c>
      <c r="AD81" s="54">
        <f t="shared" si="166"/>
        <v>0</v>
      </c>
      <c r="AE81" s="55">
        <v>0</v>
      </c>
      <c r="AF81" s="55">
        <v>0</v>
      </c>
      <c r="AG81" s="54">
        <f t="shared" si="167"/>
        <v>0</v>
      </c>
      <c r="AH81" s="55">
        <v>0</v>
      </c>
      <c r="AI81" s="55">
        <v>0</v>
      </c>
      <c r="AJ81" s="54">
        <f t="shared" si="168"/>
        <v>0</v>
      </c>
      <c r="AK81" s="105">
        <v>1</v>
      </c>
      <c r="AL81" s="105">
        <v>0</v>
      </c>
      <c r="AM81" s="106">
        <f t="shared" si="160"/>
        <v>0</v>
      </c>
      <c r="AN81" s="105">
        <v>5</v>
      </c>
      <c r="AO81" s="105">
        <v>0</v>
      </c>
      <c r="AP81" s="106">
        <f t="shared" si="161"/>
        <v>0</v>
      </c>
      <c r="AQ81" s="55">
        <v>0</v>
      </c>
      <c r="AR81" s="55">
        <v>0</v>
      </c>
      <c r="AS81" s="54">
        <f t="shared" si="157"/>
        <v>0</v>
      </c>
      <c r="AT81" s="55">
        <v>0</v>
      </c>
      <c r="AU81" s="55">
        <v>0</v>
      </c>
      <c r="AV81" s="54">
        <f t="shared" si="158"/>
        <v>0</v>
      </c>
      <c r="AW81" s="55">
        <v>0</v>
      </c>
      <c r="AX81" s="55">
        <v>0</v>
      </c>
      <c r="AY81" s="54">
        <f t="shared" si="159"/>
        <v>0</v>
      </c>
      <c r="AZ81" s="55">
        <v>0</v>
      </c>
      <c r="BA81" s="55">
        <v>0</v>
      </c>
      <c r="BB81" s="54">
        <f t="shared" si="169"/>
        <v>0</v>
      </c>
      <c r="BC81" s="55">
        <v>0</v>
      </c>
      <c r="BD81" s="55">
        <v>0</v>
      </c>
      <c r="BE81" s="54">
        <f t="shared" si="62"/>
        <v>0</v>
      </c>
      <c r="BF81" s="55">
        <v>0</v>
      </c>
      <c r="BG81" s="55">
        <v>0</v>
      </c>
      <c r="BH81" s="54">
        <f t="shared" si="63"/>
        <v>0</v>
      </c>
      <c r="BI81" s="55">
        <v>0</v>
      </c>
      <c r="BJ81" s="55">
        <v>0</v>
      </c>
      <c r="BK81" s="54">
        <f t="shared" si="170"/>
        <v>0</v>
      </c>
      <c r="BL81" s="55">
        <v>0</v>
      </c>
      <c r="BM81" s="55">
        <v>0</v>
      </c>
      <c r="BN81" s="54">
        <f t="shared" si="171"/>
        <v>0</v>
      </c>
      <c r="BO81" s="55">
        <v>0</v>
      </c>
      <c r="BP81" s="55">
        <v>0</v>
      </c>
      <c r="BQ81" s="54">
        <f t="shared" si="172"/>
        <v>0</v>
      </c>
      <c r="BR81" s="55">
        <v>0</v>
      </c>
      <c r="BS81" s="55">
        <v>0</v>
      </c>
      <c r="BT81" s="54">
        <f t="shared" si="173"/>
        <v>0</v>
      </c>
      <c r="BU81" s="55">
        <v>0</v>
      </c>
      <c r="BV81" s="55">
        <v>0</v>
      </c>
      <c r="BW81" s="54">
        <f t="shared" ref="BW81:BW82" si="210">IFERROR(BV81/BU81,0)</f>
        <v>0</v>
      </c>
      <c r="BX81" s="55">
        <v>0</v>
      </c>
      <c r="BY81" s="55">
        <v>0</v>
      </c>
      <c r="BZ81" s="54">
        <f t="shared" ref="BZ81:BZ82" si="211">IFERROR(BY81/BX81,0)</f>
        <v>0</v>
      </c>
      <c r="CA81" s="53">
        <f t="shared" ref="CA81" si="212">(H81+N81+T81+Z81+AF81+AL81+AR81+AX81+BD81+BJ81+BP81+BV81)/(G81+M81+S81+Y81+AE81+AK81+AQ81+AW81+BC81+BI81+BO81+BU81)</f>
        <v>0</v>
      </c>
      <c r="CB81" s="53">
        <f t="shared" ref="CB81" si="213">(K81+Q81+W81+AC81+AI81+AO81+AU81+BA81+BG81+BM81+BS81+BY81)/(J81+P81+V81+AB81+AH81+AN81+AT81+AZ81+BF81+BL81+BR81+BX81)</f>
        <v>0</v>
      </c>
    </row>
    <row r="82" spans="1:80" s="56" customFormat="1" ht="50.25" hidden="1" customHeight="1" x14ac:dyDescent="0.2">
      <c r="B82" s="99" t="s">
        <v>14</v>
      </c>
      <c r="C82" s="93" t="s">
        <v>89</v>
      </c>
      <c r="D82" s="109" t="s">
        <v>337</v>
      </c>
      <c r="E82" s="114" t="s">
        <v>323</v>
      </c>
      <c r="F82" s="114" t="s">
        <v>335</v>
      </c>
      <c r="G82" s="107">
        <v>0</v>
      </c>
      <c r="H82" s="107">
        <v>0</v>
      </c>
      <c r="I82" s="106">
        <f t="shared" si="152"/>
        <v>0</v>
      </c>
      <c r="J82" s="107">
        <v>0</v>
      </c>
      <c r="K82" s="107">
        <v>0</v>
      </c>
      <c r="L82" s="106">
        <f t="shared" si="153"/>
        <v>0</v>
      </c>
      <c r="M82" s="107">
        <v>0</v>
      </c>
      <c r="N82" s="107">
        <v>0</v>
      </c>
      <c r="O82" s="106">
        <f t="shared" si="208"/>
        <v>0</v>
      </c>
      <c r="P82" s="107">
        <v>0</v>
      </c>
      <c r="Q82" s="107">
        <v>0</v>
      </c>
      <c r="R82" s="106">
        <f t="shared" si="209"/>
        <v>0</v>
      </c>
      <c r="S82" s="107">
        <v>0</v>
      </c>
      <c r="T82" s="107">
        <v>0</v>
      </c>
      <c r="U82" s="106">
        <f t="shared" ref="U82" si="214">IFERROR(T82/S82,0)</f>
        <v>0</v>
      </c>
      <c r="V82" s="107">
        <v>0</v>
      </c>
      <c r="W82" s="107">
        <v>0</v>
      </c>
      <c r="X82" s="106">
        <f t="shared" ref="X82" si="215">IFERROR(W82/V82,0)</f>
        <v>0</v>
      </c>
      <c r="Y82" s="107">
        <v>0</v>
      </c>
      <c r="Z82" s="107">
        <v>0</v>
      </c>
      <c r="AA82" s="106">
        <f t="shared" ref="AA82" si="216">IFERROR(Z82/Y82,0)</f>
        <v>0</v>
      </c>
      <c r="AB82" s="107">
        <v>0</v>
      </c>
      <c r="AC82" s="107">
        <v>0</v>
      </c>
      <c r="AD82" s="106">
        <f t="shared" ref="AD82" si="217">IFERROR(AC82/AB82,0)</f>
        <v>0</v>
      </c>
      <c r="AE82" s="107">
        <v>0</v>
      </c>
      <c r="AF82" s="107">
        <v>0</v>
      </c>
      <c r="AG82" s="106">
        <f t="shared" ref="AG82" si="218">IFERROR(AF82/AE82,0)</f>
        <v>0</v>
      </c>
      <c r="AH82" s="107">
        <v>0</v>
      </c>
      <c r="AI82" s="107">
        <v>0</v>
      </c>
      <c r="AJ82" s="106">
        <f t="shared" ref="AJ82" si="219">IFERROR(AI82/AH82,0)</f>
        <v>0</v>
      </c>
      <c r="AK82" s="107">
        <v>0</v>
      </c>
      <c r="AL82" s="107">
        <v>0</v>
      </c>
      <c r="AM82" s="106">
        <f t="shared" si="160"/>
        <v>0</v>
      </c>
      <c r="AN82" s="107">
        <v>0</v>
      </c>
      <c r="AO82" s="107">
        <v>0</v>
      </c>
      <c r="AP82" s="106">
        <f t="shared" si="161"/>
        <v>0</v>
      </c>
      <c r="AQ82" s="107">
        <v>0</v>
      </c>
      <c r="AR82" s="107">
        <v>0</v>
      </c>
      <c r="AS82" s="106">
        <f t="shared" si="157"/>
        <v>0</v>
      </c>
      <c r="AT82" s="107">
        <v>0</v>
      </c>
      <c r="AU82" s="107">
        <v>0</v>
      </c>
      <c r="AV82" s="106">
        <f t="shared" si="158"/>
        <v>0</v>
      </c>
      <c r="AW82" s="107">
        <v>0</v>
      </c>
      <c r="AX82" s="107">
        <v>0</v>
      </c>
      <c r="AY82" s="106">
        <f t="shared" si="159"/>
        <v>0</v>
      </c>
      <c r="AZ82" s="107">
        <v>0</v>
      </c>
      <c r="BA82" s="107">
        <v>0</v>
      </c>
      <c r="BB82" s="106">
        <f t="shared" si="169"/>
        <v>0</v>
      </c>
      <c r="BC82" s="107">
        <v>0</v>
      </c>
      <c r="BD82" s="107">
        <v>0</v>
      </c>
      <c r="BE82" s="106">
        <f t="shared" si="62"/>
        <v>0</v>
      </c>
      <c r="BF82" s="107">
        <v>0</v>
      </c>
      <c r="BG82" s="107">
        <v>0</v>
      </c>
      <c r="BH82" s="106">
        <f t="shared" si="63"/>
        <v>0</v>
      </c>
      <c r="BI82" s="107">
        <v>0</v>
      </c>
      <c r="BJ82" s="107">
        <v>0</v>
      </c>
      <c r="BK82" s="106">
        <f t="shared" si="170"/>
        <v>0</v>
      </c>
      <c r="BL82" s="107">
        <v>0</v>
      </c>
      <c r="BM82" s="107">
        <v>0</v>
      </c>
      <c r="BN82" s="106">
        <f t="shared" si="171"/>
        <v>0</v>
      </c>
      <c r="BO82" s="107">
        <v>0</v>
      </c>
      <c r="BP82" s="107">
        <v>0</v>
      </c>
      <c r="BQ82" s="106">
        <f t="shared" si="172"/>
        <v>0</v>
      </c>
      <c r="BR82" s="107">
        <v>0</v>
      </c>
      <c r="BS82" s="107">
        <v>0</v>
      </c>
      <c r="BT82" s="106">
        <f t="shared" si="173"/>
        <v>0</v>
      </c>
      <c r="BU82" s="107">
        <v>0</v>
      </c>
      <c r="BV82" s="107">
        <v>0</v>
      </c>
      <c r="BW82" s="106">
        <f t="shared" si="210"/>
        <v>0</v>
      </c>
      <c r="BX82" s="107">
        <v>0</v>
      </c>
      <c r="BY82" s="107">
        <v>0</v>
      </c>
      <c r="BZ82" s="106">
        <f t="shared" si="211"/>
        <v>0</v>
      </c>
      <c r="CA82" s="53" t="e">
        <f t="shared" ref="CA82" si="220">(H82+N82+T82+Z82+AF82+AL82+AR82+AX82+BD82+BJ82+BP82+BV82)/(G82+M82+S82+Y82+AE82+AK82+AQ82+AW82+BC82+BI82+BO82+BU82)</f>
        <v>#DIV/0!</v>
      </c>
      <c r="CB82" s="53" t="e">
        <f t="shared" ref="CB82" si="221">(K82+Q82+W82+AC82+AI82+AO82+AU82+BA82+BG82+BM82+BS82+BY82)/(J82+P82+V82+AB82+AH82+AN82+AT82+AZ82+BF82+BL82+BR82+BX82)</f>
        <v>#DIV/0!</v>
      </c>
    </row>
    <row r="83" spans="1:80" ht="57" customHeight="1" x14ac:dyDescent="0.25"/>
    <row r="84" spans="1:80" ht="21.75" customHeight="1" x14ac:dyDescent="0.25">
      <c r="CA84" s="49" t="s">
        <v>338</v>
      </c>
      <c r="CB84" s="219" t="s">
        <v>339</v>
      </c>
    </row>
    <row r="85" spans="1:80" ht="33.75" customHeight="1" x14ac:dyDescent="0.25">
      <c r="A85" s="202"/>
      <c r="B85" s="202"/>
      <c r="C85" s="202"/>
      <c r="D85" s="202"/>
      <c r="E85" s="203"/>
      <c r="F85" s="115" t="s">
        <v>340</v>
      </c>
      <c r="G85" s="211">
        <f>SUM(H11:H81)</f>
        <v>1</v>
      </c>
      <c r="H85" s="211"/>
      <c r="I85" s="211"/>
      <c r="J85" s="211"/>
      <c r="K85" s="211"/>
      <c r="L85" s="211"/>
      <c r="M85" s="211">
        <f t="shared" ref="M85" si="222">SUM(N11:N81)</f>
        <v>4</v>
      </c>
      <c r="N85" s="211"/>
      <c r="O85" s="211"/>
      <c r="P85" s="211"/>
      <c r="Q85" s="211"/>
      <c r="R85" s="211"/>
      <c r="S85" s="211">
        <f t="shared" ref="S85" si="223">SUM(T11:T81)</f>
        <v>13</v>
      </c>
      <c r="T85" s="211"/>
      <c r="U85" s="211"/>
      <c r="V85" s="211"/>
      <c r="W85" s="211"/>
      <c r="X85" s="211"/>
      <c r="Y85" s="211">
        <f t="shared" ref="Y85" si="224">SUM(Z11:Z81)</f>
        <v>5</v>
      </c>
      <c r="Z85" s="211"/>
      <c r="AA85" s="211"/>
      <c r="AB85" s="211"/>
      <c r="AC85" s="211"/>
      <c r="AD85" s="211"/>
      <c r="AE85" s="211">
        <f t="shared" ref="AE85" si="225">SUM(AF11:AF81)</f>
        <v>8</v>
      </c>
      <c r="AF85" s="211"/>
      <c r="AG85" s="211"/>
      <c r="AH85" s="211"/>
      <c r="AI85" s="211"/>
      <c r="AJ85" s="211"/>
      <c r="AK85" s="211">
        <f t="shared" ref="AK85" si="226">SUM(AL11:AL81)</f>
        <v>6</v>
      </c>
      <c r="AL85" s="211"/>
      <c r="AM85" s="211"/>
      <c r="AN85" s="211"/>
      <c r="AO85" s="211"/>
      <c r="AP85" s="211"/>
      <c r="AQ85" s="211">
        <f t="shared" ref="AQ85" si="227">SUM(AR11:AR81)</f>
        <v>5</v>
      </c>
      <c r="AR85" s="211"/>
      <c r="AS85" s="211"/>
      <c r="AT85" s="211"/>
      <c r="AU85" s="211"/>
      <c r="AV85" s="211"/>
      <c r="AW85" s="211">
        <f>SUM(AX11:AX81)</f>
        <v>8</v>
      </c>
      <c r="AX85" s="211"/>
      <c r="AY85" s="211"/>
      <c r="AZ85" s="211"/>
      <c r="BA85" s="211"/>
      <c r="BB85" s="211"/>
      <c r="BC85" s="211">
        <f t="shared" ref="BC85" si="228">SUM(BD11:BD81)</f>
        <v>6</v>
      </c>
      <c r="BD85" s="211"/>
      <c r="BE85" s="211"/>
      <c r="BF85" s="211"/>
      <c r="BG85" s="211"/>
      <c r="BH85" s="211"/>
      <c r="BI85" s="211">
        <f t="shared" ref="BI85" si="229">SUM(BJ11:BJ81)</f>
        <v>11</v>
      </c>
      <c r="BJ85" s="211"/>
      <c r="BK85" s="211"/>
      <c r="BL85" s="211"/>
      <c r="BM85" s="211"/>
      <c r="BN85" s="211"/>
      <c r="BO85" s="211">
        <f t="shared" ref="BO85" si="230">SUM(BP11:BP81)</f>
        <v>1</v>
      </c>
      <c r="BP85" s="211"/>
      <c r="BQ85" s="211"/>
      <c r="BR85" s="211"/>
      <c r="BS85" s="211"/>
      <c r="BT85" s="211"/>
      <c r="BU85" s="211">
        <f t="shared" ref="BU85" si="231">SUM(BV11:BV81)</f>
        <v>0</v>
      </c>
      <c r="BV85" s="211"/>
      <c r="BW85" s="211"/>
      <c r="BX85" s="211"/>
      <c r="BY85" s="211"/>
      <c r="BZ85" s="211"/>
      <c r="CA85" s="50">
        <f>SUM(G85:BZ85)</f>
        <v>68</v>
      </c>
      <c r="CB85" s="219"/>
    </row>
    <row r="86" spans="1:80" ht="33.75" customHeight="1" x14ac:dyDescent="0.25">
      <c r="A86" s="202"/>
      <c r="B86" s="202"/>
      <c r="C86" s="202"/>
      <c r="D86" s="202"/>
      <c r="E86" s="203"/>
      <c r="F86" s="51" t="s">
        <v>341</v>
      </c>
      <c r="G86" s="211">
        <f>SUM(G11:G81)</f>
        <v>3</v>
      </c>
      <c r="H86" s="211"/>
      <c r="I86" s="211"/>
      <c r="J86" s="211"/>
      <c r="K86" s="211"/>
      <c r="L86" s="211"/>
      <c r="M86" s="211">
        <f t="shared" ref="M86" si="232">SUM(M11:M81)</f>
        <v>16</v>
      </c>
      <c r="N86" s="211"/>
      <c r="O86" s="211"/>
      <c r="P86" s="211"/>
      <c r="Q86" s="211"/>
      <c r="R86" s="211"/>
      <c r="S86" s="211">
        <f t="shared" ref="S86" si="233">SUM(S11:S81)</f>
        <v>30</v>
      </c>
      <c r="T86" s="211"/>
      <c r="U86" s="211"/>
      <c r="V86" s="211"/>
      <c r="W86" s="211"/>
      <c r="X86" s="211"/>
      <c r="Y86" s="211">
        <f t="shared" ref="Y86" si="234">SUM(Y11:Y81)</f>
        <v>22</v>
      </c>
      <c r="Z86" s="211"/>
      <c r="AA86" s="211"/>
      <c r="AB86" s="211"/>
      <c r="AC86" s="211"/>
      <c r="AD86" s="211"/>
      <c r="AE86" s="211">
        <f t="shared" ref="AE86" si="235">SUM(AE11:AE81)</f>
        <v>21</v>
      </c>
      <c r="AF86" s="211"/>
      <c r="AG86" s="211"/>
      <c r="AH86" s="211"/>
      <c r="AI86" s="211"/>
      <c r="AJ86" s="211"/>
      <c r="AK86" s="211">
        <f t="shared" ref="AK86" si="236">SUM(AK11:AK81)</f>
        <v>17</v>
      </c>
      <c r="AL86" s="211"/>
      <c r="AM86" s="211"/>
      <c r="AN86" s="211"/>
      <c r="AO86" s="211"/>
      <c r="AP86" s="211"/>
      <c r="AQ86" s="211">
        <f t="shared" ref="AQ86" si="237">SUM(AQ11:AQ81)</f>
        <v>19</v>
      </c>
      <c r="AR86" s="211"/>
      <c r="AS86" s="211"/>
      <c r="AT86" s="211"/>
      <c r="AU86" s="211"/>
      <c r="AV86" s="211"/>
      <c r="AW86" s="211">
        <f>SUM(AW11:AW81)</f>
        <v>20</v>
      </c>
      <c r="AX86" s="211"/>
      <c r="AY86" s="211"/>
      <c r="AZ86" s="211"/>
      <c r="BA86" s="211"/>
      <c r="BB86" s="211"/>
      <c r="BC86" s="211">
        <f t="shared" ref="BC86" si="238">SUM(BC11:BC81)</f>
        <v>23</v>
      </c>
      <c r="BD86" s="211"/>
      <c r="BE86" s="211"/>
      <c r="BF86" s="211"/>
      <c r="BG86" s="211"/>
      <c r="BH86" s="211"/>
      <c r="BI86" s="211">
        <f t="shared" ref="BI86" si="239">SUM(BI11:BI81)</f>
        <v>19</v>
      </c>
      <c r="BJ86" s="211"/>
      <c r="BK86" s="211"/>
      <c r="BL86" s="211"/>
      <c r="BM86" s="211"/>
      <c r="BN86" s="211"/>
      <c r="BO86" s="211">
        <f t="shared" ref="BO86" si="240">SUM(BO11:BO81)</f>
        <v>10</v>
      </c>
      <c r="BP86" s="211"/>
      <c r="BQ86" s="211"/>
      <c r="BR86" s="211"/>
      <c r="BS86" s="211"/>
      <c r="BT86" s="211"/>
      <c r="BU86" s="211">
        <f t="shared" ref="BU86" si="241">SUM(BU11:BU81)</f>
        <v>8</v>
      </c>
      <c r="BV86" s="211"/>
      <c r="BW86" s="211"/>
      <c r="BX86" s="211"/>
      <c r="BY86" s="211"/>
      <c r="BZ86" s="211"/>
      <c r="CA86" s="50">
        <f>SUM(G86:BZ86)</f>
        <v>208</v>
      </c>
      <c r="CB86" s="219"/>
    </row>
    <row r="87" spans="1:80" ht="33.75" customHeight="1" x14ac:dyDescent="0.25">
      <c r="A87" s="202"/>
      <c r="B87" s="202"/>
      <c r="C87" s="202"/>
      <c r="D87" s="202"/>
      <c r="E87" s="203"/>
      <c r="F87" s="49" t="s">
        <v>342</v>
      </c>
      <c r="G87" s="212">
        <f>SUM(H11:H81)/SUM(G11:G81)</f>
        <v>0.33333333333333331</v>
      </c>
      <c r="H87" s="212"/>
      <c r="I87" s="212"/>
      <c r="J87" s="212"/>
      <c r="K87" s="212"/>
      <c r="L87" s="212"/>
      <c r="M87" s="212">
        <f t="shared" ref="M87" si="242">SUM(N11:N81)/SUM(M11:M81)</f>
        <v>0.25</v>
      </c>
      <c r="N87" s="212"/>
      <c r="O87" s="212"/>
      <c r="P87" s="212"/>
      <c r="Q87" s="212"/>
      <c r="R87" s="212"/>
      <c r="S87" s="212">
        <f t="shared" ref="S87" si="243">SUM(T11:T81)/SUM(S11:S81)</f>
        <v>0.43333333333333335</v>
      </c>
      <c r="T87" s="212"/>
      <c r="U87" s="212"/>
      <c r="V87" s="212"/>
      <c r="W87" s="212"/>
      <c r="X87" s="212"/>
      <c r="Y87" s="212">
        <f t="shared" ref="Y87" si="244">SUM(Z11:Z81)/SUM(Y11:Y81)</f>
        <v>0.22727272727272727</v>
      </c>
      <c r="Z87" s="212"/>
      <c r="AA87" s="212"/>
      <c r="AB87" s="212"/>
      <c r="AC87" s="212"/>
      <c r="AD87" s="212"/>
      <c r="AE87" s="212">
        <f t="shared" ref="AE87" si="245">SUM(AF11:AF81)/SUM(AE11:AE81)</f>
        <v>0.38095238095238093</v>
      </c>
      <c r="AF87" s="212"/>
      <c r="AG87" s="212"/>
      <c r="AH87" s="212"/>
      <c r="AI87" s="212"/>
      <c r="AJ87" s="212"/>
      <c r="AK87" s="212">
        <f t="shared" ref="AK87" si="246">SUM(AL11:AL81)/SUM(AK11:AK81)</f>
        <v>0.35294117647058826</v>
      </c>
      <c r="AL87" s="212"/>
      <c r="AM87" s="212"/>
      <c r="AN87" s="212"/>
      <c r="AO87" s="212"/>
      <c r="AP87" s="212"/>
      <c r="AQ87" s="212">
        <f t="shared" ref="AQ87" si="247">SUM(AR11:AR81)/SUM(AQ11:AQ81)</f>
        <v>0.26315789473684209</v>
      </c>
      <c r="AR87" s="212"/>
      <c r="AS87" s="212"/>
      <c r="AT87" s="212"/>
      <c r="AU87" s="212"/>
      <c r="AV87" s="212"/>
      <c r="AW87" s="212">
        <f t="shared" ref="AW87" si="248">SUM(AX11:AX81)/SUM(AW11:AW81)</f>
        <v>0.4</v>
      </c>
      <c r="AX87" s="212"/>
      <c r="AY87" s="212"/>
      <c r="AZ87" s="212"/>
      <c r="BA87" s="212"/>
      <c r="BB87" s="212"/>
      <c r="BC87" s="212">
        <f t="shared" ref="BC87" si="249">SUM(BD11:BD81)/SUM(BC11:BC81)</f>
        <v>0.2608695652173913</v>
      </c>
      <c r="BD87" s="212"/>
      <c r="BE87" s="212"/>
      <c r="BF87" s="212"/>
      <c r="BG87" s="212"/>
      <c r="BH87" s="212"/>
      <c r="BI87" s="212">
        <f t="shared" ref="BI87" si="250">SUM(BJ11:BJ81)/SUM(BI11:BI81)</f>
        <v>0.57894736842105265</v>
      </c>
      <c r="BJ87" s="212"/>
      <c r="BK87" s="212"/>
      <c r="BL87" s="212"/>
      <c r="BM87" s="212"/>
      <c r="BN87" s="212"/>
      <c r="BO87" s="212">
        <f t="shared" ref="BO87" si="251">SUM(BP11:BP81)/SUM(BO11:BO81)</f>
        <v>0.1</v>
      </c>
      <c r="BP87" s="212"/>
      <c r="BQ87" s="212"/>
      <c r="BR87" s="212"/>
      <c r="BS87" s="212"/>
      <c r="BT87" s="212"/>
      <c r="BU87" s="212">
        <f t="shared" ref="BU87" si="252">SUM(BV11:BV81)/SUM(BU11:BU81)</f>
        <v>0</v>
      </c>
      <c r="BV87" s="212"/>
      <c r="BW87" s="212"/>
      <c r="BX87" s="212"/>
      <c r="BY87" s="212"/>
      <c r="BZ87" s="212"/>
      <c r="CA87" s="82">
        <f>CA85/CA86</f>
        <v>0.32692307692307693</v>
      </c>
      <c r="CB87" s="220"/>
    </row>
    <row r="88" spans="1:80" ht="33.75" customHeight="1" x14ac:dyDescent="0.25">
      <c r="A88" s="202"/>
      <c r="B88" s="202"/>
      <c r="C88" s="202"/>
      <c r="D88" s="202"/>
      <c r="E88" s="203"/>
      <c r="F88" s="51" t="s">
        <v>343</v>
      </c>
      <c r="G88" s="215">
        <f>SUM(K11:K81)</f>
        <v>134</v>
      </c>
      <c r="H88" s="215"/>
      <c r="I88" s="215"/>
      <c r="J88" s="215"/>
      <c r="K88" s="215"/>
      <c r="L88" s="215"/>
      <c r="M88" s="215">
        <f>SUM(Q11:Q81)</f>
        <v>448</v>
      </c>
      <c r="N88" s="215"/>
      <c r="O88" s="215"/>
      <c r="P88" s="215"/>
      <c r="Q88" s="215"/>
      <c r="R88" s="215"/>
      <c r="S88" s="215">
        <f t="shared" ref="S88" si="253">SUM(W11:W81)</f>
        <v>347</v>
      </c>
      <c r="T88" s="215"/>
      <c r="U88" s="215"/>
      <c r="V88" s="215"/>
      <c r="W88" s="215"/>
      <c r="X88" s="215"/>
      <c r="Y88" s="215">
        <f t="shared" ref="Y88" si="254">SUM(AC11:AC81)</f>
        <v>252</v>
      </c>
      <c r="Z88" s="215"/>
      <c r="AA88" s="215"/>
      <c r="AB88" s="215"/>
      <c r="AC88" s="215"/>
      <c r="AD88" s="215"/>
      <c r="AE88" s="215">
        <f t="shared" ref="AE88" si="255">SUM(AI11:AI81)</f>
        <v>505</v>
      </c>
      <c r="AF88" s="215"/>
      <c r="AG88" s="215"/>
      <c r="AH88" s="215"/>
      <c r="AI88" s="215"/>
      <c r="AJ88" s="215"/>
      <c r="AK88" s="215">
        <f t="shared" ref="AK88" si="256">SUM(AO11:AO81)</f>
        <v>367</v>
      </c>
      <c r="AL88" s="215"/>
      <c r="AM88" s="215"/>
      <c r="AN88" s="215"/>
      <c r="AO88" s="215"/>
      <c r="AP88" s="215"/>
      <c r="AQ88" s="211">
        <f t="shared" ref="AQ88" si="257">SUM(AU11:AU81)</f>
        <v>395</v>
      </c>
      <c r="AR88" s="211"/>
      <c r="AS88" s="211"/>
      <c r="AT88" s="211"/>
      <c r="AU88" s="211"/>
      <c r="AV88" s="211"/>
      <c r="AW88" s="211">
        <f t="shared" ref="AW88" si="258">SUM(BA11:BA81)</f>
        <v>309</v>
      </c>
      <c r="AX88" s="211"/>
      <c r="AY88" s="211"/>
      <c r="AZ88" s="211"/>
      <c r="BA88" s="211"/>
      <c r="BB88" s="211"/>
      <c r="BC88" s="211">
        <f t="shared" ref="BC88" si="259">SUM(BG11:BG81)</f>
        <v>362</v>
      </c>
      <c r="BD88" s="211"/>
      <c r="BE88" s="211"/>
      <c r="BF88" s="211"/>
      <c r="BG88" s="211"/>
      <c r="BH88" s="211"/>
      <c r="BI88" s="211">
        <f t="shared" ref="BI88" si="260">SUM(BM11:BM81)</f>
        <v>566</v>
      </c>
      <c r="BJ88" s="211"/>
      <c r="BK88" s="211"/>
      <c r="BL88" s="211"/>
      <c r="BM88" s="211"/>
      <c r="BN88" s="211"/>
      <c r="BO88" s="211">
        <f t="shared" ref="BO88" si="261">SUM(BS11:BS81)</f>
        <v>238</v>
      </c>
      <c r="BP88" s="211"/>
      <c r="BQ88" s="211"/>
      <c r="BR88" s="211"/>
      <c r="BS88" s="211"/>
      <c r="BT88" s="211"/>
      <c r="BU88" s="211">
        <f t="shared" ref="BU88" si="262">SUM(BY11:BY81)</f>
        <v>0</v>
      </c>
      <c r="BV88" s="211"/>
      <c r="BW88" s="211"/>
      <c r="BX88" s="211"/>
      <c r="BY88" s="211"/>
      <c r="BZ88" s="211"/>
      <c r="CA88" s="50">
        <f>SUM(G88:BZ88)</f>
        <v>3923</v>
      </c>
      <c r="CB88" s="216" t="s">
        <v>344</v>
      </c>
    </row>
    <row r="89" spans="1:80" ht="33.75" customHeight="1" x14ac:dyDescent="0.25">
      <c r="A89" s="202"/>
      <c r="B89" s="202"/>
      <c r="C89" s="202"/>
      <c r="D89" s="202"/>
      <c r="E89" s="203"/>
      <c r="F89" s="51" t="s">
        <v>345</v>
      </c>
      <c r="G89" s="211">
        <f>SUM(J11:J81)</f>
        <v>135</v>
      </c>
      <c r="H89" s="211"/>
      <c r="I89" s="211"/>
      <c r="J89" s="211"/>
      <c r="K89" s="211"/>
      <c r="L89" s="211"/>
      <c r="M89" s="211">
        <f t="shared" ref="M89" si="263">SUM(P11:P81)</f>
        <v>485</v>
      </c>
      <c r="N89" s="211"/>
      <c r="O89" s="211"/>
      <c r="P89" s="211"/>
      <c r="Q89" s="211"/>
      <c r="R89" s="211"/>
      <c r="S89" s="211">
        <f t="shared" ref="S89" si="264">SUM(V11:V81)</f>
        <v>722</v>
      </c>
      <c r="T89" s="211"/>
      <c r="U89" s="211"/>
      <c r="V89" s="211"/>
      <c r="W89" s="211"/>
      <c r="X89" s="211"/>
      <c r="Y89" s="211">
        <f t="shared" ref="Y89" si="265">SUM(AB11:AB81)</f>
        <v>566</v>
      </c>
      <c r="Z89" s="211"/>
      <c r="AA89" s="211"/>
      <c r="AB89" s="211"/>
      <c r="AC89" s="211"/>
      <c r="AD89" s="211"/>
      <c r="AE89" s="211">
        <f t="shared" ref="AE89" si="266">SUM(AH11:AH81)</f>
        <v>782.4</v>
      </c>
      <c r="AF89" s="211"/>
      <c r="AG89" s="211"/>
      <c r="AH89" s="211"/>
      <c r="AI89" s="211"/>
      <c r="AJ89" s="211"/>
      <c r="AK89" s="211">
        <f t="shared" ref="AK89" si="267">SUM(AN11:AN81)</f>
        <v>465</v>
      </c>
      <c r="AL89" s="211"/>
      <c r="AM89" s="211"/>
      <c r="AN89" s="211"/>
      <c r="AO89" s="211"/>
      <c r="AP89" s="211"/>
      <c r="AQ89" s="211">
        <f t="shared" ref="AQ89" si="268">SUM(AT11:AT81)</f>
        <v>316</v>
      </c>
      <c r="AR89" s="211"/>
      <c r="AS89" s="211"/>
      <c r="AT89" s="211"/>
      <c r="AU89" s="211"/>
      <c r="AV89" s="211"/>
      <c r="AW89" s="211">
        <f t="shared" ref="AW89" si="269">SUM(AZ11:AZ81)</f>
        <v>309</v>
      </c>
      <c r="AX89" s="211"/>
      <c r="AY89" s="211"/>
      <c r="AZ89" s="211"/>
      <c r="BA89" s="211"/>
      <c r="BB89" s="211"/>
      <c r="BC89" s="211">
        <f t="shared" ref="BC89" si="270">SUM(BF11:BF81)</f>
        <v>626</v>
      </c>
      <c r="BD89" s="211"/>
      <c r="BE89" s="211"/>
      <c r="BF89" s="211"/>
      <c r="BG89" s="211"/>
      <c r="BH89" s="211"/>
      <c r="BI89" s="211">
        <f t="shared" ref="BI89" si="271">SUM(BL11:BL81)</f>
        <v>726</v>
      </c>
      <c r="BJ89" s="211"/>
      <c r="BK89" s="211"/>
      <c r="BL89" s="211"/>
      <c r="BM89" s="211"/>
      <c r="BN89" s="211"/>
      <c r="BO89" s="211">
        <f t="shared" ref="BO89" si="272">SUM(BR11:BR81)</f>
        <v>400</v>
      </c>
      <c r="BP89" s="211"/>
      <c r="BQ89" s="211"/>
      <c r="BR89" s="211"/>
      <c r="BS89" s="211"/>
      <c r="BT89" s="211"/>
      <c r="BU89" s="211">
        <f t="shared" ref="BU89" si="273">SUM(BX11:BX81)</f>
        <v>108</v>
      </c>
      <c r="BV89" s="211"/>
      <c r="BW89" s="211"/>
      <c r="BX89" s="211"/>
      <c r="BY89" s="211"/>
      <c r="BZ89" s="211"/>
      <c r="CA89" s="81">
        <f>SUM(G89:BZ89)</f>
        <v>5640.4</v>
      </c>
      <c r="CB89" s="217"/>
    </row>
    <row r="90" spans="1:80" ht="33.75" customHeight="1" x14ac:dyDescent="0.25">
      <c r="A90" s="202"/>
      <c r="B90" s="202"/>
      <c r="C90" s="202"/>
      <c r="D90" s="202"/>
      <c r="E90" s="203"/>
      <c r="F90" s="112" t="s">
        <v>346</v>
      </c>
      <c r="G90" s="212">
        <f>SUM(K11:K82)/SUM(J11:J82)</f>
        <v>0.99259259259259258</v>
      </c>
      <c r="H90" s="212"/>
      <c r="I90" s="212"/>
      <c r="J90" s="212"/>
      <c r="K90" s="212"/>
      <c r="L90" s="212"/>
      <c r="M90" s="221">
        <f>SUM(Q11:Q82)/SUM(P11:P82)</f>
        <v>0.92371134020618562</v>
      </c>
      <c r="N90" s="221"/>
      <c r="O90" s="221"/>
      <c r="P90" s="221"/>
      <c r="Q90" s="221"/>
      <c r="R90" s="221"/>
      <c r="S90" s="221">
        <f>SUM(W11:W82)/SUM(V11:V82)</f>
        <v>0.4806094182825485</v>
      </c>
      <c r="T90" s="221"/>
      <c r="U90" s="221"/>
      <c r="V90" s="221"/>
      <c r="W90" s="221"/>
      <c r="X90" s="221"/>
      <c r="Y90" s="221">
        <f>SUM(AC11:AC82)/SUM(AB11:AB82)</f>
        <v>0.44522968197879859</v>
      </c>
      <c r="Z90" s="221"/>
      <c r="AA90" s="221"/>
      <c r="AB90" s="221"/>
      <c r="AC90" s="221"/>
      <c r="AD90" s="221"/>
      <c r="AE90" s="221">
        <f>SUM(AI11:AI82)/SUM(AH11:AH82)</f>
        <v>0.64544989775051131</v>
      </c>
      <c r="AF90" s="221"/>
      <c r="AG90" s="221"/>
      <c r="AH90" s="221"/>
      <c r="AI90" s="221"/>
      <c r="AJ90" s="221"/>
      <c r="AK90" s="221">
        <f>SUM(AO11:AO82)/SUM(AN11:AN82)</f>
        <v>0.78924731182795704</v>
      </c>
      <c r="AL90" s="221"/>
      <c r="AM90" s="221"/>
      <c r="AN90" s="221"/>
      <c r="AO90" s="221"/>
      <c r="AP90" s="221"/>
      <c r="AQ90" s="221">
        <f>SUM(AU11:AU82)/SUM(AT11:AT82)</f>
        <v>1.25</v>
      </c>
      <c r="AR90" s="221"/>
      <c r="AS90" s="221"/>
      <c r="AT90" s="221"/>
      <c r="AU90" s="221"/>
      <c r="AV90" s="221"/>
      <c r="AW90" s="221">
        <f>SUM(BA11:BA82)/SUM(AZ11:AZ82)</f>
        <v>1</v>
      </c>
      <c r="AX90" s="221"/>
      <c r="AY90" s="221"/>
      <c r="AZ90" s="221"/>
      <c r="BA90" s="221"/>
      <c r="BB90" s="221"/>
      <c r="BC90" s="221">
        <f>SUM(BG11:BG82)/SUM(BF11:BF82)</f>
        <v>0.57827476038338654</v>
      </c>
      <c r="BD90" s="221"/>
      <c r="BE90" s="221"/>
      <c r="BF90" s="221"/>
      <c r="BG90" s="221"/>
      <c r="BH90" s="221"/>
      <c r="BI90" s="221">
        <f>SUM(BM11:BM82)/SUM(BL11:BL82)</f>
        <v>0.77961432506887052</v>
      </c>
      <c r="BJ90" s="221"/>
      <c r="BK90" s="221"/>
      <c r="BL90" s="221"/>
      <c r="BM90" s="221"/>
      <c r="BN90" s="221"/>
      <c r="BO90" s="221">
        <f>SUM(BS11:BS82)/SUM(BR11:BR82)</f>
        <v>0.59499999999999997</v>
      </c>
      <c r="BP90" s="221"/>
      <c r="BQ90" s="221"/>
      <c r="BR90" s="221"/>
      <c r="BS90" s="221"/>
      <c r="BT90" s="221"/>
      <c r="BU90" s="221">
        <f>SUM(BY11:BY82)/SUM(BX11:BX82)</f>
        <v>0</v>
      </c>
      <c r="BV90" s="221"/>
      <c r="BW90" s="221"/>
      <c r="BX90" s="221"/>
      <c r="BY90" s="221"/>
      <c r="BZ90" s="221"/>
      <c r="CA90" s="83">
        <f>CA88/CA89</f>
        <v>0.69551804836536424</v>
      </c>
      <c r="CB90" s="218"/>
    </row>
    <row r="91" spans="1:80" ht="33.75" customHeight="1" x14ac:dyDescent="0.25">
      <c r="F91" s="112" t="s">
        <v>347</v>
      </c>
      <c r="G91" s="212">
        <f>G88/$CA$88</f>
        <v>3.4157532500637265E-2</v>
      </c>
      <c r="H91" s="212"/>
      <c r="I91" s="212"/>
      <c r="J91" s="212"/>
      <c r="K91" s="212"/>
      <c r="L91" s="212"/>
      <c r="M91" s="212">
        <f>M88+G88/$CA$88</f>
        <v>448.03415753250061</v>
      </c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  <c r="BI91" s="212"/>
      <c r="BJ91" s="212"/>
      <c r="BK91" s="212"/>
      <c r="BL91" s="212"/>
      <c r="BM91" s="212"/>
      <c r="BN91" s="212"/>
      <c r="BO91" s="212"/>
      <c r="BP91" s="212"/>
      <c r="BQ91" s="212"/>
      <c r="BR91" s="212"/>
      <c r="BS91" s="212"/>
      <c r="BT91" s="212"/>
      <c r="BU91" s="212"/>
      <c r="BV91" s="212"/>
      <c r="BW91" s="212"/>
      <c r="BX91" s="212"/>
      <c r="BY91" s="212"/>
      <c r="BZ91" s="212"/>
    </row>
    <row r="92" spans="1:80" ht="33.75" customHeight="1" x14ac:dyDescent="0.25">
      <c r="F92" s="47"/>
    </row>
    <row r="93" spans="1:80" ht="33.75" customHeight="1" x14ac:dyDescent="0.25"/>
    <row r="94" spans="1:80" ht="33.75" customHeight="1" x14ac:dyDescent="0.25"/>
    <row r="206" spans="32:32" x14ac:dyDescent="0.25">
      <c r="AF206" s="96">
        <f t="shared" ref="AF206" si="274">SUM(T206:AE206)</f>
        <v>0</v>
      </c>
    </row>
  </sheetData>
  <sheetProtection formatCells="0" formatColumns="0" selectLockedCells="1" sort="0" autoFilter="0"/>
  <autoFilter ref="A10:DZ82" xr:uid="{00000000-0001-0000-0100-000000000000}">
    <filterColumn colId="1">
      <filters>
        <filter val="PROGRAMA DE MEDICINA PREVENTIVA Y DEL TRABAJO"/>
      </filters>
    </filterColumn>
  </autoFilter>
  <customSheetViews>
    <customSheetView guid="{B8D6869E-580D-524E-9168-A3E9C4B23BEF}" scale="70" fitToPage="1" filter="1" showAutoFilter="1">
      <pane xSplit="6" ySplit="10" topLeftCell="G11" activePane="bottomRight" state="frozenSplit"/>
      <selection pane="bottomRight" activeCell="Q81" sqref="Q81"/>
      <pageMargins left="0" right="0" top="0" bottom="0" header="0" footer="0"/>
      <pageSetup paperSize="5" scale="26" fitToHeight="0" orientation="landscape" r:id="rId1"/>
      <autoFilter ref="B10:CB82" xr:uid="{3670B76F-0C3A-424A-8C02-6472CD9E6B8C}">
        <filterColumn colId="1">
          <filters>
            <filter val="BRIGADA DE EMERGENCIAS - LISTOS PARA LA EMERGENCIA"/>
            <filter val="COMITÉS - CSV - MOVILIDAD SEGURA"/>
            <filter val="SUB PROGRAMA DE PREVENCIÓN DE DESÓRDENES MÚSCULO ESQUELÉTICOS . MUÉVETE CON RESPONSABILIDAD"/>
            <filter val="SUB PROGRAMA DE PREVENCION DE RIESGO BIOLÓGICO / PROTOCOLO DE BIOSEGURIDAD PARA PREVENCIÓN DEL CONTAGIO DE COVID-19_x000a_BIO-ACTIVO"/>
            <filter val="SUB PROGRAMA DE PREVENCIÓN DE RIESGO CARDIOVASCULAR - NUTRICIÓN - LATIDO FUERTE CORAZÓN SANO"/>
            <filter val="SUB PROGRAMA DE PREVENCIÓN DE RIESGO VISUAL - VISUALIZA TU ENTORNO"/>
            <filter val="SUB PROGRAMA DE VIGILANCIA EPIDEMIOLÓGICA DE FACTORES DE RIESGO PSICOSOCIAL -  CERO ES-TRES / 0 ES 3"/>
            <filter val="SUB PROGRAMA DE VIGILANCIA EPIDEMIOLÓGICA DE FACTORES DE RIESGO PSICOSOCIAL (INSPIRAR)"/>
          </filters>
        </filterColumn>
        <filterColumn colId="11">
          <filters>
            <filter val="1"/>
          </filters>
        </filterColumn>
      </autoFilter>
    </customSheetView>
  </customSheetViews>
  <mergeCells count="129">
    <mergeCell ref="BI91:BN91"/>
    <mergeCell ref="BO91:BT91"/>
    <mergeCell ref="BU91:BZ91"/>
    <mergeCell ref="G91:L91"/>
    <mergeCell ref="M91:R91"/>
    <mergeCell ref="S91:X91"/>
    <mergeCell ref="Y91:AD91"/>
    <mergeCell ref="AE91:AJ91"/>
    <mergeCell ref="AK91:AP91"/>
    <mergeCell ref="AQ91:AV91"/>
    <mergeCell ref="AW91:BB91"/>
    <mergeCell ref="BC91:BH91"/>
    <mergeCell ref="CB88:CB90"/>
    <mergeCell ref="CB84:CB87"/>
    <mergeCell ref="BO89:BT89"/>
    <mergeCell ref="BU89:BZ89"/>
    <mergeCell ref="M90:R90"/>
    <mergeCell ref="S90:X90"/>
    <mergeCell ref="BI90:BN90"/>
    <mergeCell ref="BO90:BT90"/>
    <mergeCell ref="BU90:BZ90"/>
    <mergeCell ref="AK89:AP89"/>
    <mergeCell ref="AQ89:AV89"/>
    <mergeCell ref="AW89:BB89"/>
    <mergeCell ref="BC89:BH89"/>
    <mergeCell ref="BI89:BN89"/>
    <mergeCell ref="Y90:AD90"/>
    <mergeCell ref="AE90:AJ90"/>
    <mergeCell ref="AK90:AP90"/>
    <mergeCell ref="AQ90:AV90"/>
    <mergeCell ref="AW90:BB90"/>
    <mergeCell ref="BC90:BH90"/>
    <mergeCell ref="BO88:BT88"/>
    <mergeCell ref="BU88:BZ88"/>
    <mergeCell ref="AK87:AP87"/>
    <mergeCell ref="AQ87:AV87"/>
    <mergeCell ref="AW87:BB87"/>
    <mergeCell ref="BC87:BH87"/>
    <mergeCell ref="BI87:BN87"/>
    <mergeCell ref="BO87:BT87"/>
    <mergeCell ref="BU87:BZ87"/>
    <mergeCell ref="AK88:AP88"/>
    <mergeCell ref="AQ88:AV88"/>
    <mergeCell ref="AW88:BB88"/>
    <mergeCell ref="BC88:BH88"/>
    <mergeCell ref="G90:L90"/>
    <mergeCell ref="M85:R85"/>
    <mergeCell ref="S85:X85"/>
    <mergeCell ref="M89:R89"/>
    <mergeCell ref="S89:X89"/>
    <mergeCell ref="BI86:BN86"/>
    <mergeCell ref="BO86:BT86"/>
    <mergeCell ref="BU86:BZ86"/>
    <mergeCell ref="AK85:AP85"/>
    <mergeCell ref="AQ85:AV85"/>
    <mergeCell ref="AW85:BB85"/>
    <mergeCell ref="BC85:BH85"/>
    <mergeCell ref="BI85:BN85"/>
    <mergeCell ref="BO85:BT85"/>
    <mergeCell ref="BU85:BZ85"/>
    <mergeCell ref="M86:R86"/>
    <mergeCell ref="S86:X86"/>
    <mergeCell ref="Y86:AD86"/>
    <mergeCell ref="AE86:AJ86"/>
    <mergeCell ref="AK86:AP86"/>
    <mergeCell ref="AQ86:AV86"/>
    <mergeCell ref="AW86:BB86"/>
    <mergeCell ref="BC86:BH86"/>
    <mergeCell ref="BI88:BN88"/>
    <mergeCell ref="G88:L88"/>
    <mergeCell ref="G89:L89"/>
    <mergeCell ref="Y85:AD85"/>
    <mergeCell ref="AE85:AJ85"/>
    <mergeCell ref="M87:R87"/>
    <mergeCell ref="S87:X87"/>
    <mergeCell ref="Y87:AD87"/>
    <mergeCell ref="AE87:AJ87"/>
    <mergeCell ref="M88:R88"/>
    <mergeCell ref="S88:X88"/>
    <mergeCell ref="Y88:AD88"/>
    <mergeCell ref="AE88:AJ88"/>
    <mergeCell ref="BC7:BH7"/>
    <mergeCell ref="BC8:BE8"/>
    <mergeCell ref="BF8:BH8"/>
    <mergeCell ref="BI8:BK8"/>
    <mergeCell ref="C2:BZ5"/>
    <mergeCell ref="B2:B5"/>
    <mergeCell ref="BI7:BN7"/>
    <mergeCell ref="AE8:AG8"/>
    <mergeCell ref="BL8:BN8"/>
    <mergeCell ref="AH8:AJ8"/>
    <mergeCell ref="AE7:AJ7"/>
    <mergeCell ref="BO7:BT7"/>
    <mergeCell ref="BU7:BZ7"/>
    <mergeCell ref="BO8:BQ8"/>
    <mergeCell ref="BR8:BT8"/>
    <mergeCell ref="BU8:BW8"/>
    <mergeCell ref="BX8:BZ8"/>
    <mergeCell ref="AT8:AV8"/>
    <mergeCell ref="AW8:AY8"/>
    <mergeCell ref="AZ8:BB8"/>
    <mergeCell ref="G7:L7"/>
    <mergeCell ref="G8:I8"/>
    <mergeCell ref="J8:L8"/>
    <mergeCell ref="V8:X8"/>
    <mergeCell ref="A85:E90"/>
    <mergeCell ref="AQ7:AV7"/>
    <mergeCell ref="AW7:BB7"/>
    <mergeCell ref="B7:B8"/>
    <mergeCell ref="C7:C8"/>
    <mergeCell ref="D7:D8"/>
    <mergeCell ref="E7:F8"/>
    <mergeCell ref="AB8:AD8"/>
    <mergeCell ref="Y7:AD7"/>
    <mergeCell ref="AK8:AM8"/>
    <mergeCell ref="AN8:AP8"/>
    <mergeCell ref="AQ8:AS8"/>
    <mergeCell ref="Y8:AA8"/>
    <mergeCell ref="M7:R7"/>
    <mergeCell ref="S7:X7"/>
    <mergeCell ref="M8:O8"/>
    <mergeCell ref="P8:R8"/>
    <mergeCell ref="S8:U8"/>
    <mergeCell ref="AK7:AP7"/>
    <mergeCell ref="Y89:AD89"/>
    <mergeCell ref="AE89:AJ89"/>
    <mergeCell ref="G85:L85"/>
    <mergeCell ref="G86:L86"/>
    <mergeCell ref="G87:L87"/>
  </mergeCells>
  <phoneticPr fontId="13" type="noConversion"/>
  <conditionalFormatting sqref="CA11:CA82">
    <cfRule type="iconSet" priority="620">
      <iconSet iconSet="3Symbols">
        <cfvo type="percent" val="0"/>
        <cfvo type="num" val="0.6"/>
        <cfvo type="num" val="1"/>
      </iconSet>
    </cfRule>
    <cfRule type="iconSet" priority="621">
      <iconSet iconSet="3Symbols">
        <cfvo type="percent" val="0"/>
        <cfvo type="num" val="&quot;0.6&quot;"/>
        <cfvo type="num" val="1"/>
      </iconSet>
    </cfRule>
  </conditionalFormatting>
  <conditionalFormatting sqref="CB11:CB82">
    <cfRule type="iconSet" priority="624">
      <iconSet iconSet="3Symbols">
        <cfvo type="percent" val="0"/>
        <cfvo type="num" val="0.6"/>
        <cfvo type="num" val="1"/>
      </iconSet>
    </cfRule>
  </conditionalFormatting>
  <dataValidations count="1">
    <dataValidation type="list" allowBlank="1" showInputMessage="1" showErrorMessage="1" sqref="B11:B82" xr:uid="{00000000-0002-0000-0100-000000000000}">
      <formula1>$BB$2:$BH$2</formula1>
    </dataValidation>
  </dataValidations>
  <pageMargins left="0.23622047244094491" right="0.23622047244094491" top="0.74803149606299213" bottom="0.74803149606299213" header="0.31496062992125984" footer="0.31496062992125984"/>
  <pageSetup paperSize="5" scale="26" fitToHeight="0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04"/>
  <sheetViews>
    <sheetView zoomScale="80" zoomScaleNormal="80" workbookViewId="0">
      <selection activeCell="C2" sqref="C2:P3"/>
    </sheetView>
  </sheetViews>
  <sheetFormatPr baseColWidth="10" defaultColWidth="11.42578125" defaultRowHeight="12.75" x14ac:dyDescent="0.2"/>
  <cols>
    <col min="1" max="1" width="14.85546875" customWidth="1"/>
    <col min="2" max="2" width="29.28515625" customWidth="1"/>
    <col min="3" max="3" width="10.28515625" customWidth="1"/>
    <col min="4" max="6" width="6.7109375" customWidth="1"/>
    <col min="7" max="7" width="8.42578125" customWidth="1"/>
    <col min="8" max="8" width="10.85546875" customWidth="1"/>
    <col min="9" max="9" width="8.7109375" customWidth="1"/>
    <col min="10" max="10" width="11.140625" customWidth="1"/>
    <col min="11" max="11" width="8.7109375" customWidth="1"/>
    <col min="12" max="12" width="8.28515625" customWidth="1"/>
    <col min="13" max="13" width="8.140625" customWidth="1"/>
    <col min="14" max="14" width="6.7109375" customWidth="1"/>
    <col min="15" max="15" width="8.7109375" customWidth="1"/>
    <col min="16" max="16" width="6.7109375" customWidth="1"/>
    <col min="17" max="18" width="10" customWidth="1"/>
    <col min="19" max="20" width="18.85546875" customWidth="1"/>
    <col min="21" max="21" width="31.42578125" customWidth="1"/>
  </cols>
  <sheetData>
    <row r="2" spans="1:21" ht="15.75" x14ac:dyDescent="0.2">
      <c r="A2" s="227"/>
      <c r="B2" s="227"/>
      <c r="C2" s="227" t="s">
        <v>348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8"/>
      <c r="R2" s="228"/>
      <c r="S2" s="228"/>
      <c r="T2" s="228"/>
      <c r="U2" s="228"/>
    </row>
    <row r="3" spans="1:21" ht="15.75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8"/>
      <c r="R3" s="228"/>
      <c r="S3" s="228"/>
      <c r="T3" s="228"/>
      <c r="U3" s="228"/>
    </row>
    <row r="4" spans="1:21" ht="15.75" x14ac:dyDescent="0.2">
      <c r="A4" s="227"/>
      <c r="B4" s="227"/>
      <c r="C4" s="227" t="s">
        <v>349</v>
      </c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  <c r="R4" s="228"/>
      <c r="S4" s="228"/>
      <c r="T4" s="228"/>
      <c r="U4" s="228"/>
    </row>
    <row r="5" spans="1:21" x14ac:dyDescent="0.2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</row>
    <row r="6" spans="1:21" ht="15.75" x14ac:dyDescent="0.2">
      <c r="A6" s="223" t="s">
        <v>350</v>
      </c>
      <c r="B6" s="223"/>
      <c r="C6" s="223"/>
      <c r="D6" s="22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</row>
    <row r="7" spans="1:21" ht="15.75" x14ac:dyDescent="0.2">
      <c r="A7" s="225" t="s">
        <v>351</v>
      </c>
      <c r="B7" s="225"/>
      <c r="C7" s="225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</row>
    <row r="8" spans="1:21" ht="34.5" customHeight="1" x14ac:dyDescent="0.2">
      <c r="A8" s="222" t="s">
        <v>352</v>
      </c>
      <c r="B8" s="222"/>
      <c r="C8" s="222"/>
      <c r="D8" s="222"/>
      <c r="E8" s="222"/>
      <c r="F8" s="222"/>
      <c r="G8" s="222"/>
      <c r="H8" s="222"/>
      <c r="I8" s="222"/>
      <c r="J8" s="222"/>
      <c r="K8" s="229" t="s">
        <v>353</v>
      </c>
      <c r="L8" s="229"/>
      <c r="M8" s="229"/>
      <c r="N8" s="229"/>
      <c r="O8" s="229"/>
      <c r="P8" s="229"/>
      <c r="Q8" s="229"/>
      <c r="R8" s="229"/>
      <c r="S8" s="229"/>
      <c r="T8" s="229"/>
      <c r="U8" s="229"/>
    </row>
    <row r="9" spans="1:21" ht="34.5" customHeight="1" x14ac:dyDescent="0.2">
      <c r="A9" s="222" t="s">
        <v>354</v>
      </c>
      <c r="B9" s="222"/>
      <c r="C9" s="222"/>
      <c r="D9" s="222"/>
      <c r="E9" s="222"/>
      <c r="F9" s="222"/>
      <c r="G9" s="222"/>
      <c r="H9" s="222"/>
      <c r="I9" s="222"/>
      <c r="J9" s="222"/>
      <c r="K9" s="222" t="s">
        <v>355</v>
      </c>
      <c r="L9" s="222"/>
      <c r="M9" s="222"/>
      <c r="N9" s="222"/>
      <c r="O9" s="222"/>
      <c r="P9" s="222"/>
      <c r="Q9" s="222"/>
      <c r="R9" s="222"/>
      <c r="S9" s="222"/>
      <c r="T9" s="222"/>
      <c r="U9" s="222"/>
    </row>
    <row r="10" spans="1:21" ht="15.75" x14ac:dyDescent="0.2">
      <c r="A10" s="230" t="s">
        <v>356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2"/>
    </row>
    <row r="11" spans="1:21" x14ac:dyDescent="0.2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</row>
    <row r="12" spans="1:21" ht="15.75" x14ac:dyDescent="0.2">
      <c r="A12" s="230" t="s">
        <v>357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2"/>
    </row>
    <row r="13" spans="1:21" x14ac:dyDescent="0.2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</row>
    <row r="14" spans="1:21" ht="15.75" x14ac:dyDescent="0.2">
      <c r="A14" s="230" t="s">
        <v>358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2"/>
    </row>
    <row r="15" spans="1:21" x14ac:dyDescent="0.2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</row>
    <row r="16" spans="1:21" ht="15.75" x14ac:dyDescent="0.2">
      <c r="A16" s="230" t="s">
        <v>359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</row>
    <row r="17" spans="1:21" ht="15" x14ac:dyDescent="0.2">
      <c r="A17" s="236" t="s">
        <v>360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</row>
    <row r="18" spans="1:21" x14ac:dyDescent="0.2">
      <c r="A18" s="239" t="s">
        <v>361</v>
      </c>
      <c r="B18" s="239"/>
      <c r="C18" s="239"/>
      <c r="D18" s="239"/>
      <c r="E18" s="238" t="s">
        <v>362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40" t="s">
        <v>363</v>
      </c>
      <c r="R18" s="240"/>
      <c r="S18" s="238" t="s">
        <v>67</v>
      </c>
      <c r="T18" s="238" t="s">
        <v>364</v>
      </c>
      <c r="U18" s="238" t="s">
        <v>365</v>
      </c>
    </row>
    <row r="19" spans="1:21" x14ac:dyDescent="0.2">
      <c r="A19" s="239"/>
      <c r="B19" s="239"/>
      <c r="C19" s="239"/>
      <c r="D19" s="239"/>
      <c r="E19" s="15" t="s">
        <v>265</v>
      </c>
      <c r="F19" s="15" t="s">
        <v>266</v>
      </c>
      <c r="G19" s="15" t="s">
        <v>267</v>
      </c>
      <c r="H19" s="15" t="s">
        <v>268</v>
      </c>
      <c r="I19" s="15" t="s">
        <v>269</v>
      </c>
      <c r="J19" s="15" t="s">
        <v>270</v>
      </c>
      <c r="K19" s="15" t="s">
        <v>271</v>
      </c>
      <c r="L19" s="15" t="s">
        <v>272</v>
      </c>
      <c r="M19" s="15" t="s">
        <v>273</v>
      </c>
      <c r="N19" s="15" t="s">
        <v>274</v>
      </c>
      <c r="O19" s="15" t="s">
        <v>275</v>
      </c>
      <c r="P19" s="15" t="s">
        <v>276</v>
      </c>
      <c r="Q19" s="240"/>
      <c r="R19" s="240"/>
      <c r="S19" s="238"/>
      <c r="T19" s="238"/>
      <c r="U19" s="238"/>
    </row>
    <row r="20" spans="1:21" ht="34.5" customHeight="1" x14ac:dyDescent="0.2">
      <c r="A20" s="238" t="s">
        <v>366</v>
      </c>
      <c r="B20" s="241" t="s">
        <v>367</v>
      </c>
      <c r="C20" s="241"/>
      <c r="D20" s="7" t="s">
        <v>368</v>
      </c>
      <c r="E20" s="27">
        <v>40574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42">
        <f>IFERROR(IF(COUNT(E20:P20)&lt;1,0,IF(COUNT(E21:P21)&gt;=COUNT(E20:P20),1,(COUNT(E21:P21)/COUNT(E20:P20)))),0)</f>
        <v>0</v>
      </c>
      <c r="R20" s="242">
        <f>AVERAGE(Q20:Q23)</f>
        <v>0</v>
      </c>
      <c r="S20" s="226"/>
      <c r="T20" s="226"/>
      <c r="U20" s="226" t="s">
        <v>369</v>
      </c>
    </row>
    <row r="21" spans="1:21" ht="34.5" customHeight="1" x14ac:dyDescent="0.2">
      <c r="A21" s="239"/>
      <c r="B21" s="241"/>
      <c r="C21" s="241"/>
      <c r="D21" s="8" t="s">
        <v>370</v>
      </c>
      <c r="E21" s="35"/>
      <c r="F21" s="22"/>
      <c r="G21" s="22"/>
      <c r="H21" s="22"/>
      <c r="I21" s="22"/>
      <c r="J21" s="22"/>
      <c r="K21" s="22"/>
      <c r="L21" s="22"/>
      <c r="M21" s="23"/>
      <c r="N21" s="22"/>
      <c r="O21" s="22"/>
      <c r="P21" s="22"/>
      <c r="Q21" s="242"/>
      <c r="R21" s="242"/>
      <c r="S21" s="226"/>
      <c r="T21" s="226"/>
      <c r="U21" s="226"/>
    </row>
    <row r="22" spans="1:21" ht="34.5" customHeight="1" x14ac:dyDescent="0.2">
      <c r="A22" s="239"/>
      <c r="B22" s="241" t="s">
        <v>371</v>
      </c>
      <c r="C22" s="241"/>
      <c r="D22" s="7" t="s">
        <v>368</v>
      </c>
      <c r="E22" s="27"/>
      <c r="F22" s="27">
        <v>40602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42">
        <f>IFERROR(IF(COUNT(E22:P22)&lt;1,0,IF(COUNT(E23:P23)&gt;=COUNT(E22:P22),1,(COUNT(E23:P23)/COUNT(E22:P22)))),0)</f>
        <v>0</v>
      </c>
      <c r="R22" s="242"/>
      <c r="S22" s="226" t="s">
        <v>372</v>
      </c>
      <c r="T22" s="226"/>
      <c r="U22" s="226" t="s">
        <v>369</v>
      </c>
    </row>
    <row r="23" spans="1:21" ht="34.5" customHeight="1" x14ac:dyDescent="0.2">
      <c r="A23" s="239"/>
      <c r="B23" s="241"/>
      <c r="C23" s="241"/>
      <c r="D23" s="8" t="s">
        <v>370</v>
      </c>
      <c r="E23" s="24"/>
      <c r="F23" s="35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2"/>
      <c r="R23" s="242"/>
      <c r="S23" s="226"/>
      <c r="T23" s="226"/>
      <c r="U23" s="226"/>
    </row>
    <row r="24" spans="1:21" ht="15.75" customHeight="1" x14ac:dyDescent="0.2">
      <c r="A24" s="238" t="s">
        <v>373</v>
      </c>
      <c r="B24" s="244" t="s">
        <v>374</v>
      </c>
      <c r="C24" s="244"/>
      <c r="D24" s="7" t="s">
        <v>368</v>
      </c>
      <c r="E24" s="27"/>
      <c r="F24" s="27"/>
      <c r="G24" s="27">
        <v>40632</v>
      </c>
      <c r="H24" s="27"/>
      <c r="I24" s="27"/>
      <c r="J24" s="27">
        <v>40724</v>
      </c>
      <c r="K24" s="27"/>
      <c r="L24" s="27"/>
      <c r="M24" s="27">
        <v>40816</v>
      </c>
      <c r="N24" s="27"/>
      <c r="O24" s="27"/>
      <c r="P24" s="27">
        <v>40907</v>
      </c>
      <c r="Q24" s="242">
        <f>IFERROR(IF(COUNT(E24:P24)&lt;1,0,IF(COUNT(E25:P25)&gt;=COUNT(E24:P24),1,(COUNT(E25:P25)/COUNT(E24:P24)))),0)</f>
        <v>0</v>
      </c>
      <c r="R24" s="242">
        <f>AVERAGE(Q24:Q43)</f>
        <v>0</v>
      </c>
      <c r="S24" s="226"/>
      <c r="T24" s="226"/>
      <c r="U24" s="226"/>
    </row>
    <row r="25" spans="1:21" ht="18" customHeight="1" x14ac:dyDescent="0.2">
      <c r="A25" s="239"/>
      <c r="B25" s="244"/>
      <c r="C25" s="244"/>
      <c r="D25" s="8" t="s">
        <v>370</v>
      </c>
      <c r="E25" s="24"/>
      <c r="F25" s="31"/>
      <c r="G25" s="35"/>
      <c r="H25" s="23"/>
      <c r="I25" s="24"/>
      <c r="J25" s="35"/>
      <c r="K25" s="24"/>
      <c r="L25" s="24"/>
      <c r="M25" s="35"/>
      <c r="N25" s="24"/>
      <c r="O25" s="24"/>
      <c r="P25" s="36"/>
      <c r="Q25" s="242"/>
      <c r="R25" s="242"/>
      <c r="S25" s="226"/>
      <c r="T25" s="226"/>
      <c r="U25" s="226"/>
    </row>
    <row r="26" spans="1:21" ht="19.5" customHeight="1" x14ac:dyDescent="0.2">
      <c r="A26" s="239"/>
      <c r="B26" s="243" t="s">
        <v>375</v>
      </c>
      <c r="C26" s="243"/>
      <c r="D26" s="7" t="s">
        <v>368</v>
      </c>
      <c r="E26" s="27"/>
      <c r="F26" s="27">
        <v>40602</v>
      </c>
      <c r="G26" s="27"/>
      <c r="H26" s="27"/>
      <c r="I26" s="27">
        <v>40693</v>
      </c>
      <c r="J26" s="27"/>
      <c r="K26" s="27"/>
      <c r="L26" s="27">
        <v>40785</v>
      </c>
      <c r="M26" s="27"/>
      <c r="N26" s="27"/>
      <c r="O26" s="27">
        <v>40877</v>
      </c>
      <c r="P26" s="27"/>
      <c r="Q26" s="242">
        <f>IFERROR(IF(COUNT(E26:P26)&lt;1,0,IF(COUNT(E27:P27)&gt;=COUNT(E26:P26),1,(COUNT(E27:P27)/COUNT(E26:P26)))),0)</f>
        <v>0</v>
      </c>
      <c r="R26" s="242"/>
      <c r="S26" s="226"/>
      <c r="T26" s="226"/>
      <c r="U26" s="226" t="s">
        <v>376</v>
      </c>
    </row>
    <row r="27" spans="1:21" ht="19.5" customHeight="1" x14ac:dyDescent="0.2">
      <c r="A27" s="239"/>
      <c r="B27" s="243"/>
      <c r="C27" s="243"/>
      <c r="D27" s="8" t="s">
        <v>370</v>
      </c>
      <c r="E27" s="24"/>
      <c r="F27" s="36"/>
      <c r="G27" s="24"/>
      <c r="H27" s="24"/>
      <c r="I27" s="35"/>
      <c r="J27" s="24"/>
      <c r="K27" s="24"/>
      <c r="L27" s="35"/>
      <c r="M27" s="31"/>
      <c r="N27" s="24"/>
      <c r="O27" s="36"/>
      <c r="P27" s="24"/>
      <c r="Q27" s="242"/>
      <c r="R27" s="242"/>
      <c r="S27" s="226"/>
      <c r="T27" s="226"/>
      <c r="U27" s="226"/>
    </row>
    <row r="28" spans="1:21" ht="18" customHeight="1" x14ac:dyDescent="0.2">
      <c r="A28" s="239"/>
      <c r="B28" s="243" t="s">
        <v>377</v>
      </c>
      <c r="C28" s="243"/>
      <c r="D28" s="7" t="s">
        <v>368</v>
      </c>
      <c r="E28" s="27"/>
      <c r="F28" s="27"/>
      <c r="G28" s="27"/>
      <c r="H28" s="27"/>
      <c r="I28" s="27">
        <v>40694</v>
      </c>
      <c r="J28" s="27"/>
      <c r="K28" s="27"/>
      <c r="L28" s="27"/>
      <c r="M28" s="27"/>
      <c r="N28" s="27">
        <v>40846</v>
      </c>
      <c r="O28" s="27"/>
      <c r="P28" s="27"/>
      <c r="Q28" s="242">
        <f>IFERROR(IF(COUNT(E28:P28)&lt;1,0,IF(COUNT(E29:P29)&gt;=COUNT(E28:P28),1,(COUNT(E29:P29)/COUNT(E28:P28)))),0)</f>
        <v>0</v>
      </c>
      <c r="R28" s="242"/>
      <c r="S28" s="226"/>
      <c r="T28" s="226"/>
      <c r="U28" s="226"/>
    </row>
    <row r="29" spans="1:21" ht="32.25" customHeight="1" x14ac:dyDescent="0.2">
      <c r="A29" s="239"/>
      <c r="B29" s="243"/>
      <c r="C29" s="243"/>
      <c r="D29" s="8" t="s">
        <v>370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2"/>
      <c r="R29" s="242"/>
      <c r="S29" s="226"/>
      <c r="T29" s="226"/>
      <c r="U29" s="226"/>
    </row>
    <row r="30" spans="1:21" ht="18.75" customHeight="1" x14ac:dyDescent="0.2">
      <c r="A30" s="239"/>
      <c r="B30" s="243" t="s">
        <v>378</v>
      </c>
      <c r="C30" s="243"/>
      <c r="D30" s="7" t="s">
        <v>368</v>
      </c>
      <c r="E30" s="27"/>
      <c r="F30" s="27"/>
      <c r="G30" s="27"/>
      <c r="H30" s="27"/>
      <c r="I30" s="27"/>
      <c r="J30" s="27"/>
      <c r="K30" s="27">
        <v>40754</v>
      </c>
      <c r="L30" s="27"/>
      <c r="M30" s="27"/>
      <c r="N30" s="27"/>
      <c r="O30" s="27"/>
      <c r="P30" s="27"/>
      <c r="Q30" s="242">
        <f>IFERROR(IF(COUNT(E30:P30)&lt;1,0,IF(COUNT(E31:P31)&gt;=COUNT(E30:P30),1,(COUNT(E31:P31)/COUNT(E30:P30)))),0)</f>
        <v>0</v>
      </c>
      <c r="R30" s="242"/>
      <c r="S30" s="226"/>
      <c r="T30" s="226"/>
      <c r="U30" s="226"/>
    </row>
    <row r="31" spans="1:21" ht="18" customHeight="1" x14ac:dyDescent="0.2">
      <c r="A31" s="239"/>
      <c r="B31" s="243"/>
      <c r="C31" s="243"/>
      <c r="D31" s="8" t="s">
        <v>370</v>
      </c>
      <c r="E31" s="24"/>
      <c r="F31" s="31"/>
      <c r="G31" s="28"/>
      <c r="H31" s="24"/>
      <c r="I31" s="24"/>
      <c r="J31" s="24"/>
      <c r="K31" s="36"/>
      <c r="L31" s="24"/>
      <c r="M31" s="24"/>
      <c r="N31" s="24"/>
      <c r="O31" s="24"/>
      <c r="P31" s="24"/>
      <c r="Q31" s="242"/>
      <c r="R31" s="242"/>
      <c r="S31" s="226"/>
      <c r="T31" s="226"/>
      <c r="U31" s="226"/>
    </row>
    <row r="32" spans="1:21" ht="18.75" customHeight="1" x14ac:dyDescent="0.2">
      <c r="A32" s="239"/>
      <c r="B32" s="243" t="s">
        <v>379</v>
      </c>
      <c r="C32" s="243"/>
      <c r="D32" s="7" t="s">
        <v>368</v>
      </c>
      <c r="E32" s="27"/>
      <c r="F32" s="27"/>
      <c r="G32" s="27"/>
      <c r="H32" s="27">
        <v>40663</v>
      </c>
      <c r="I32" s="27"/>
      <c r="J32" s="27"/>
      <c r="K32" s="27"/>
      <c r="L32" s="27"/>
      <c r="M32" s="27">
        <v>40816</v>
      </c>
      <c r="N32" s="27"/>
      <c r="O32" s="27"/>
      <c r="P32" s="27"/>
      <c r="Q32" s="242">
        <f>IFERROR(IF(COUNT(E32:P32)&lt;1,0,IF(COUNT(E33:P33)&gt;=COUNT(E32:P32),1,(COUNT(E33:P33)/COUNT(E32:P32)))),0)</f>
        <v>0</v>
      </c>
      <c r="R32" s="242"/>
      <c r="S32" s="226" t="s">
        <v>380</v>
      </c>
      <c r="T32" s="226" t="s">
        <v>381</v>
      </c>
      <c r="U32" s="226"/>
    </row>
    <row r="33" spans="1:21" ht="18" customHeight="1" x14ac:dyDescent="0.2">
      <c r="A33" s="239"/>
      <c r="B33" s="243"/>
      <c r="C33" s="243"/>
      <c r="D33" s="8" t="s">
        <v>370</v>
      </c>
      <c r="E33" s="24"/>
      <c r="F33" s="28"/>
      <c r="G33" s="24"/>
      <c r="H33" s="36"/>
      <c r="I33" s="24"/>
      <c r="J33" s="24"/>
      <c r="K33" s="24"/>
      <c r="L33" s="24"/>
      <c r="M33" s="35"/>
      <c r="N33" s="24"/>
      <c r="O33" s="24"/>
      <c r="P33" s="24"/>
      <c r="Q33" s="242"/>
      <c r="R33" s="242"/>
      <c r="S33" s="226"/>
      <c r="T33" s="226"/>
      <c r="U33" s="226"/>
    </row>
    <row r="34" spans="1:21" ht="18.75" customHeight="1" x14ac:dyDescent="0.2">
      <c r="A34" s="239"/>
      <c r="B34" s="243" t="s">
        <v>382</v>
      </c>
      <c r="C34" s="243"/>
      <c r="D34" s="7" t="s">
        <v>368</v>
      </c>
      <c r="E34" s="27"/>
      <c r="F34" s="27">
        <v>40602</v>
      </c>
      <c r="G34" s="27"/>
      <c r="H34" s="27"/>
      <c r="I34" s="27"/>
      <c r="J34" s="27"/>
      <c r="K34" s="27"/>
      <c r="L34" s="27"/>
      <c r="M34" s="27"/>
      <c r="N34" s="27"/>
      <c r="O34" s="27">
        <v>40877</v>
      </c>
      <c r="P34" s="27"/>
      <c r="Q34" s="242">
        <f>IFERROR(IF(COUNT(E34:P34)&lt;1,0,IF(COUNT(E35:P35)&gt;=COUNT(E34:P34),1,(COUNT(E35:P35)/COUNT(E34:P34)))),0)</f>
        <v>0</v>
      </c>
      <c r="R34" s="242"/>
      <c r="S34" s="226"/>
      <c r="T34" s="226"/>
      <c r="U34" s="226"/>
    </row>
    <row r="35" spans="1:21" ht="18" customHeight="1" x14ac:dyDescent="0.2">
      <c r="A35" s="239"/>
      <c r="B35" s="243"/>
      <c r="C35" s="243"/>
      <c r="D35" s="8" t="s">
        <v>370</v>
      </c>
      <c r="E35" s="24"/>
      <c r="F35" s="36"/>
      <c r="G35" s="24"/>
      <c r="H35" s="24"/>
      <c r="I35" s="24"/>
      <c r="J35" s="24"/>
      <c r="K35" s="24"/>
      <c r="L35" s="24"/>
      <c r="M35" s="31"/>
      <c r="N35" s="24"/>
      <c r="O35" s="36"/>
      <c r="P35" s="24"/>
      <c r="Q35" s="242"/>
      <c r="R35" s="242"/>
      <c r="S35" s="226"/>
      <c r="T35" s="226"/>
      <c r="U35" s="226"/>
    </row>
    <row r="36" spans="1:21" ht="33" customHeight="1" x14ac:dyDescent="0.2">
      <c r="A36" s="239"/>
      <c r="B36" s="243" t="s">
        <v>383</v>
      </c>
      <c r="C36" s="243"/>
      <c r="D36" s="7" t="s">
        <v>368</v>
      </c>
      <c r="E36" s="21"/>
      <c r="F36" s="21"/>
      <c r="G36" s="21"/>
      <c r="H36" s="21"/>
      <c r="I36" s="21"/>
      <c r="J36" s="21"/>
      <c r="K36" s="21"/>
      <c r="L36" s="21"/>
      <c r="M36" s="21"/>
      <c r="N36" s="27"/>
      <c r="O36" s="21"/>
      <c r="P36" s="27">
        <v>40907</v>
      </c>
      <c r="Q36" s="242">
        <f>IFERROR(IF(COUNT(E36:P36)&lt;1,0,IF(COUNT(E37:P37)&gt;=COUNT(E36:P36),1,(COUNT(E37:P37)/COUNT(E36:P36)))),0)</f>
        <v>0</v>
      </c>
      <c r="R36" s="242"/>
      <c r="S36" s="226"/>
      <c r="T36" s="226"/>
      <c r="U36" s="226"/>
    </row>
    <row r="37" spans="1:21" ht="29.25" customHeight="1" x14ac:dyDescent="0.2">
      <c r="A37" s="239"/>
      <c r="B37" s="243"/>
      <c r="C37" s="243"/>
      <c r="D37" s="8" t="s">
        <v>370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36"/>
      <c r="Q37" s="242"/>
      <c r="R37" s="242"/>
      <c r="S37" s="226"/>
      <c r="T37" s="226"/>
      <c r="U37" s="226"/>
    </row>
    <row r="38" spans="1:21" ht="28.5" customHeight="1" x14ac:dyDescent="0.2">
      <c r="A38" s="239"/>
      <c r="B38" s="243" t="s">
        <v>384</v>
      </c>
      <c r="C38" s="243"/>
      <c r="D38" s="7" t="s">
        <v>368</v>
      </c>
      <c r="E38" s="27"/>
      <c r="F38" s="27"/>
      <c r="G38" s="27"/>
      <c r="H38" s="27">
        <v>40663</v>
      </c>
      <c r="I38" s="27"/>
      <c r="J38" s="27"/>
      <c r="K38" s="27"/>
      <c r="L38" s="27"/>
      <c r="M38" s="27"/>
      <c r="N38" s="27"/>
      <c r="O38" s="27"/>
      <c r="P38" s="27"/>
      <c r="Q38" s="242">
        <f>IFERROR(IF(COUNT(E38:P38)&lt;1,0,IF(COUNT(E39:P39)&gt;=COUNT(E38:P38),1,(COUNT(E39:P39)/COUNT(E38:P38)))),0)</f>
        <v>0</v>
      </c>
      <c r="R38" s="242"/>
      <c r="S38" s="226"/>
      <c r="T38" s="226"/>
      <c r="U38" s="226"/>
    </row>
    <row r="39" spans="1:21" ht="28.5" customHeight="1" x14ac:dyDescent="0.2">
      <c r="A39" s="239"/>
      <c r="B39" s="243"/>
      <c r="C39" s="243"/>
      <c r="D39" s="8" t="s">
        <v>370</v>
      </c>
      <c r="E39" s="24"/>
      <c r="F39" s="24"/>
      <c r="G39" s="24"/>
      <c r="H39" s="36"/>
      <c r="I39" s="24"/>
      <c r="J39" s="24"/>
      <c r="K39" s="24"/>
      <c r="L39" s="24"/>
      <c r="M39" s="24"/>
      <c r="N39" s="24"/>
      <c r="O39" s="24"/>
      <c r="P39" s="24"/>
      <c r="Q39" s="242"/>
      <c r="R39" s="242"/>
      <c r="S39" s="226"/>
      <c r="T39" s="226"/>
      <c r="U39" s="226"/>
    </row>
    <row r="40" spans="1:21" ht="12.75" customHeight="1" x14ac:dyDescent="0.2">
      <c r="A40" s="239"/>
      <c r="B40" s="243" t="s">
        <v>385</v>
      </c>
      <c r="C40" s="243"/>
      <c r="D40" s="7" t="s">
        <v>368</v>
      </c>
      <c r="E40" s="21"/>
      <c r="F40" s="21"/>
      <c r="G40" s="21"/>
      <c r="H40" s="21"/>
      <c r="I40" s="21"/>
      <c r="J40" s="27"/>
      <c r="K40" s="27">
        <v>40754</v>
      </c>
      <c r="L40" s="21"/>
      <c r="M40" s="21"/>
      <c r="N40" s="34"/>
      <c r="O40" s="21"/>
      <c r="P40" s="21"/>
      <c r="Q40" s="242">
        <f>IFERROR(IF(COUNT(E40:P40)&lt;1,0,IF(COUNT(E41:P41)&gt;=COUNT(E40:P40),1,(COUNT(E41:P41)/COUNT(E40:P40)))),0)</f>
        <v>0</v>
      </c>
      <c r="R40" s="242"/>
      <c r="S40" s="226"/>
      <c r="T40" s="226"/>
      <c r="U40" s="226"/>
    </row>
    <row r="41" spans="1:21" x14ac:dyDescent="0.2">
      <c r="A41" s="239"/>
      <c r="B41" s="243"/>
      <c r="C41" s="243"/>
      <c r="D41" s="8" t="s">
        <v>370</v>
      </c>
      <c r="E41" s="24"/>
      <c r="F41" s="24"/>
      <c r="G41" s="24"/>
      <c r="H41" s="24"/>
      <c r="I41" s="24"/>
      <c r="J41" s="33"/>
      <c r="K41" s="24"/>
      <c r="L41" s="24"/>
      <c r="M41" s="24"/>
      <c r="N41" s="24"/>
      <c r="O41" s="24"/>
      <c r="P41" s="24"/>
      <c r="Q41" s="242"/>
      <c r="R41" s="242"/>
      <c r="S41" s="226"/>
      <c r="T41" s="226"/>
      <c r="U41" s="226"/>
    </row>
    <row r="42" spans="1:21" x14ac:dyDescent="0.2">
      <c r="A42" s="239"/>
      <c r="B42" s="243" t="s">
        <v>386</v>
      </c>
      <c r="C42" s="243"/>
      <c r="D42" s="7" t="s">
        <v>368</v>
      </c>
      <c r="E42" s="21"/>
      <c r="F42" s="21"/>
      <c r="G42" s="21"/>
      <c r="H42" s="21"/>
      <c r="I42" s="21"/>
      <c r="J42" s="32"/>
      <c r="K42" s="21"/>
      <c r="L42" s="21"/>
      <c r="M42" s="21"/>
      <c r="N42" s="34" t="s">
        <v>387</v>
      </c>
      <c r="O42" s="21"/>
      <c r="P42" s="21"/>
      <c r="Q42" s="26"/>
      <c r="R42" s="242"/>
      <c r="S42" s="25"/>
      <c r="T42" s="25"/>
      <c r="U42" s="25"/>
    </row>
    <row r="43" spans="1:21" x14ac:dyDescent="0.2">
      <c r="A43" s="239"/>
      <c r="B43" s="243"/>
      <c r="C43" s="243"/>
      <c r="D43" s="8" t="s">
        <v>370</v>
      </c>
      <c r="E43" s="24"/>
      <c r="F43" s="24"/>
      <c r="G43" s="24"/>
      <c r="H43" s="24"/>
      <c r="I43" s="24"/>
      <c r="J43" s="33"/>
      <c r="K43" s="24"/>
      <c r="L43" s="23"/>
      <c r="M43" s="24"/>
      <c r="N43" s="24"/>
      <c r="O43" s="24"/>
      <c r="P43" s="24"/>
      <c r="Q43" s="26"/>
      <c r="R43" s="242"/>
      <c r="S43" s="25"/>
      <c r="T43" s="25"/>
      <c r="U43" s="25"/>
    </row>
    <row r="44" spans="1:21" ht="18" customHeight="1" x14ac:dyDescent="0.2">
      <c r="A44" s="238" t="s">
        <v>388</v>
      </c>
      <c r="B44" s="245" t="s">
        <v>389</v>
      </c>
      <c r="C44" s="246"/>
      <c r="D44" s="7" t="s">
        <v>368</v>
      </c>
      <c r="E44" s="27"/>
      <c r="F44" s="27"/>
      <c r="G44" s="27"/>
      <c r="H44" s="27">
        <v>40663</v>
      </c>
      <c r="I44" s="27"/>
      <c r="J44" s="27"/>
      <c r="K44" s="27"/>
      <c r="L44" s="27">
        <v>40786</v>
      </c>
      <c r="M44" s="27"/>
      <c r="N44" s="27"/>
      <c r="O44" s="27"/>
      <c r="P44" s="27">
        <v>40908</v>
      </c>
      <c r="Q44" s="242">
        <f>IFERROR(IF(COUNT(E44:P44)&lt;1,0,IF(COUNT(E45:P45)&gt;=COUNT(E44:P44),1,(COUNT(E45:P45)/COUNT(E44:P44)))),0)</f>
        <v>0</v>
      </c>
      <c r="R44" s="242">
        <f>AVERAGE(Q44:Q47)</f>
        <v>0</v>
      </c>
      <c r="S44" s="226"/>
      <c r="T44" s="226"/>
      <c r="U44" s="226"/>
    </row>
    <row r="45" spans="1:21" ht="18" customHeight="1" x14ac:dyDescent="0.2">
      <c r="A45" s="238"/>
      <c r="B45" s="247"/>
      <c r="C45" s="248"/>
      <c r="D45" s="8" t="s">
        <v>370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2"/>
      <c r="R45" s="242"/>
      <c r="S45" s="226"/>
      <c r="T45" s="226"/>
      <c r="U45" s="226"/>
    </row>
    <row r="46" spans="1:21" ht="18" customHeight="1" x14ac:dyDescent="0.2">
      <c r="A46" s="238"/>
      <c r="B46" s="245" t="s">
        <v>390</v>
      </c>
      <c r="C46" s="246"/>
      <c r="D46" s="7" t="s">
        <v>368</v>
      </c>
      <c r="E46" s="27"/>
      <c r="F46" s="27"/>
      <c r="G46" s="27"/>
      <c r="H46" s="27">
        <v>40663</v>
      </c>
      <c r="I46" s="27"/>
      <c r="J46" s="27"/>
      <c r="K46" s="27"/>
      <c r="L46" s="27">
        <v>40786</v>
      </c>
      <c r="M46" s="27"/>
      <c r="N46" s="27"/>
      <c r="O46" s="27"/>
      <c r="P46" s="27">
        <v>40908</v>
      </c>
      <c r="Q46" s="242">
        <f>IFERROR(IF(COUNT(E46:P46)&lt;1,0,IF(COUNT(E47:P47)&gt;=COUNT(E46:P46),1,(COUNT(E47:P47)/COUNT(E46:P46)))),0)</f>
        <v>0</v>
      </c>
      <c r="R46" s="242"/>
      <c r="S46" s="226"/>
      <c r="T46" s="226"/>
      <c r="U46" s="226"/>
    </row>
    <row r="47" spans="1:21" ht="18" customHeight="1" x14ac:dyDescent="0.2">
      <c r="A47" s="238"/>
      <c r="B47" s="247"/>
      <c r="C47" s="248"/>
      <c r="D47" s="8" t="s">
        <v>370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2"/>
      <c r="R47" s="242"/>
      <c r="S47" s="226"/>
      <c r="T47" s="226"/>
      <c r="U47" s="226"/>
    </row>
    <row r="48" spans="1:21" ht="15" x14ac:dyDescent="0.2">
      <c r="A48" s="249" t="s">
        <v>391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</row>
    <row r="49" spans="1:21" ht="15.75" x14ac:dyDescent="0.2">
      <c r="A49" s="230" t="s">
        <v>392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5"/>
    </row>
    <row r="50" spans="1:21" x14ac:dyDescent="0.2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</row>
    <row r="51" spans="1:21" ht="15.75" x14ac:dyDescent="0.2">
      <c r="A51" s="230" t="s">
        <v>393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5"/>
    </row>
    <row r="52" spans="1:21" x14ac:dyDescent="0.2">
      <c r="A52" s="252" t="s">
        <v>394</v>
      </c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17" t="s">
        <v>395</v>
      </c>
      <c r="R52" s="6"/>
      <c r="S52" s="253" t="s">
        <v>396</v>
      </c>
      <c r="T52" s="254"/>
      <c r="U52" s="255"/>
    </row>
    <row r="53" spans="1:21" x14ac:dyDescent="0.2">
      <c r="A53" s="256" t="s">
        <v>397</v>
      </c>
      <c r="B53" s="257" t="s">
        <v>394</v>
      </c>
      <c r="C53" s="258" t="s">
        <v>398</v>
      </c>
      <c r="D53" s="258"/>
      <c r="E53" s="252" t="s">
        <v>362</v>
      </c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6" t="s">
        <v>399</v>
      </c>
      <c r="R53" s="256"/>
      <c r="S53" s="250"/>
      <c r="T53" s="250"/>
      <c r="U53" s="250"/>
    </row>
    <row r="54" spans="1:21" x14ac:dyDescent="0.2">
      <c r="A54" s="256"/>
      <c r="B54" s="257"/>
      <c r="C54" s="258"/>
      <c r="D54" s="258"/>
      <c r="E54" s="16" t="str">
        <f t="shared" ref="E54:P54" si="0">E19</f>
        <v>ENE</v>
      </c>
      <c r="F54" s="16" t="str">
        <f t="shared" si="0"/>
        <v>FEB</v>
      </c>
      <c r="G54" s="16" t="str">
        <f t="shared" si="0"/>
        <v>MAR</v>
      </c>
      <c r="H54" s="16" t="str">
        <f t="shared" si="0"/>
        <v>ABR</v>
      </c>
      <c r="I54" s="16" t="str">
        <f t="shared" si="0"/>
        <v>MAY</v>
      </c>
      <c r="J54" s="16" t="str">
        <f t="shared" si="0"/>
        <v>JUN</v>
      </c>
      <c r="K54" s="16" t="str">
        <f t="shared" si="0"/>
        <v>JUL</v>
      </c>
      <c r="L54" s="16" t="str">
        <f t="shared" si="0"/>
        <v>AGO</v>
      </c>
      <c r="M54" s="16" t="str">
        <f t="shared" si="0"/>
        <v>SEP</v>
      </c>
      <c r="N54" s="16" t="str">
        <f t="shared" si="0"/>
        <v>OCT</v>
      </c>
      <c r="O54" s="16" t="str">
        <f t="shared" si="0"/>
        <v>NOV</v>
      </c>
      <c r="P54" s="16" t="str">
        <f t="shared" si="0"/>
        <v>DIC</v>
      </c>
      <c r="Q54" s="256"/>
      <c r="R54" s="256"/>
      <c r="S54" s="250"/>
      <c r="T54" s="250"/>
      <c r="U54" s="250"/>
    </row>
    <row r="55" spans="1:21" x14ac:dyDescent="0.2">
      <c r="A55" s="256" t="s">
        <v>400</v>
      </c>
      <c r="B55" s="266" t="s">
        <v>401</v>
      </c>
      <c r="C55" s="259" t="s">
        <v>402</v>
      </c>
      <c r="D55" s="259"/>
      <c r="E55" s="4">
        <f>COUNT(E20,E22,E24,E26,E28,#REF!,#REF!,E40,#REF!,E44,E46,E34)</f>
        <v>1</v>
      </c>
      <c r="F55" s="4">
        <f>E55+COUNT(F20,F22,F24,F26,F28,#REF!,#REF!,F40,#REF!,F44,F46,F34)</f>
        <v>4</v>
      </c>
      <c r="G55" s="4">
        <v>1</v>
      </c>
      <c r="H55" s="4">
        <v>2</v>
      </c>
      <c r="I55" s="4">
        <v>2</v>
      </c>
      <c r="J55" s="4">
        <v>1</v>
      </c>
      <c r="K55" s="4">
        <v>2</v>
      </c>
      <c r="L55" s="4">
        <v>1</v>
      </c>
      <c r="M55" s="4">
        <v>2</v>
      </c>
      <c r="N55" s="4">
        <v>2</v>
      </c>
      <c r="O55" s="4">
        <v>2</v>
      </c>
      <c r="P55" s="4">
        <v>2</v>
      </c>
      <c r="Q55" s="251"/>
      <c r="R55" s="251"/>
      <c r="S55" s="250"/>
      <c r="T55" s="250"/>
      <c r="U55" s="250"/>
    </row>
    <row r="56" spans="1:21" x14ac:dyDescent="0.2">
      <c r="A56" s="256"/>
      <c r="B56" s="266"/>
      <c r="C56" s="259" t="s">
        <v>403</v>
      </c>
      <c r="D56" s="259"/>
      <c r="E56" s="4">
        <f>COUNT(E21,E23,E25,E27,E29,#REF!,#REF!,E41,#REF!,E45,E47,E35)</f>
        <v>0</v>
      </c>
      <c r="F56" s="4">
        <f>E56+COUNT(F21,F23,F25,F27,F29,#REF!,#REF!,F41,#REF!,F45,F47,F35)</f>
        <v>0</v>
      </c>
      <c r="G56" s="4">
        <v>0</v>
      </c>
      <c r="H56" s="4">
        <v>0</v>
      </c>
      <c r="I56" s="4">
        <f>H56+COUNT(I21,I23,I25,I27,I29,#REF!,#REF!,I41,#REF!,I45,I47,I35)</f>
        <v>0</v>
      </c>
      <c r="J56" s="4">
        <v>0</v>
      </c>
      <c r="K56" s="4">
        <f>J56+COUNT(K21,K23,K25,K27,K29,#REF!,#REF!,K41,#REF!,K45,K47,K35)</f>
        <v>0</v>
      </c>
      <c r="L56" s="4">
        <f>K56+COUNT(L21,L23,L25,L27,L29,#REF!,#REF!,L41,#REF!,L45,L47,L35)</f>
        <v>0</v>
      </c>
      <c r="M56" s="4">
        <f>L56+COUNT(M21,M23,M25,M27,M29,#REF!,#REF!,M41,#REF!,M45,M47,M35)</f>
        <v>0</v>
      </c>
      <c r="N56" s="4">
        <f>M56+COUNT(N21,N23,N25,N27,N29,#REF!,#REF!,N41,#REF!,N45,N47,N35)</f>
        <v>0</v>
      </c>
      <c r="O56" s="4">
        <f>N56+COUNT(O21,O23,O25,O27,O29,#REF!,#REF!,O41,#REF!,O45,O47,O35)</f>
        <v>0</v>
      </c>
      <c r="P56" s="4">
        <f>O56+COUNT(P21,P23,P25,P27,P29,#REF!,#REF!,P41,#REF!,P45,P47,P35)</f>
        <v>0</v>
      </c>
      <c r="Q56" s="251"/>
      <c r="R56" s="251"/>
      <c r="S56" s="250"/>
      <c r="T56" s="250"/>
      <c r="U56" s="250"/>
    </row>
    <row r="57" spans="1:21" x14ac:dyDescent="0.2">
      <c r="A57" s="256"/>
      <c r="B57" s="266"/>
      <c r="C57" s="250" t="s">
        <v>404</v>
      </c>
      <c r="D57" s="250"/>
      <c r="E57" s="3">
        <f t="shared" ref="E57:P57" si="1">IFERROR(IF(E55&lt;1,"",IF((E56/E55)&gt;1,1,(E56/E55))),0)</f>
        <v>0</v>
      </c>
      <c r="F57" s="3">
        <f t="shared" si="1"/>
        <v>0</v>
      </c>
      <c r="G57" s="3">
        <f t="shared" si="1"/>
        <v>0</v>
      </c>
      <c r="H57" s="3">
        <f t="shared" si="1"/>
        <v>0</v>
      </c>
      <c r="I57" s="3">
        <f t="shared" si="1"/>
        <v>0</v>
      </c>
      <c r="J57" s="3">
        <f t="shared" si="1"/>
        <v>0</v>
      </c>
      <c r="K57" s="3">
        <f t="shared" si="1"/>
        <v>0</v>
      </c>
      <c r="L57" s="3">
        <f t="shared" si="1"/>
        <v>0</v>
      </c>
      <c r="M57" s="3">
        <f t="shared" si="1"/>
        <v>0</v>
      </c>
      <c r="N57" s="3">
        <f t="shared" si="1"/>
        <v>0</v>
      </c>
      <c r="O57" s="3">
        <f t="shared" si="1"/>
        <v>0</v>
      </c>
      <c r="P57" s="3">
        <f t="shared" si="1"/>
        <v>0</v>
      </c>
      <c r="Q57" s="251">
        <f>IFERROR(IF(P55&lt;1,"",IF((P56/P55)&gt;1,1,(P56/P55))),0)</f>
        <v>0</v>
      </c>
      <c r="R57" s="251"/>
      <c r="S57" s="250"/>
      <c r="T57" s="250"/>
      <c r="U57" s="250"/>
    </row>
    <row r="58" spans="1:21" x14ac:dyDescent="0.2">
      <c r="A58" s="256"/>
      <c r="B58" s="266"/>
      <c r="C58" s="250" t="s">
        <v>405</v>
      </c>
      <c r="D58" s="25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251"/>
      <c r="R58" s="251"/>
      <c r="S58" s="250"/>
      <c r="T58" s="250"/>
      <c r="U58" s="250"/>
    </row>
    <row r="59" spans="1:21" x14ac:dyDescent="0.2">
      <c r="A59" s="252" t="s">
        <v>406</v>
      </c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0"/>
      <c r="T59" s="250"/>
      <c r="U59" s="250"/>
    </row>
    <row r="60" spans="1:2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50"/>
      <c r="T60" s="250"/>
      <c r="U60" s="250"/>
    </row>
    <row r="61" spans="1:21" ht="18" customHeight="1" x14ac:dyDescent="0.2">
      <c r="A61" s="262" t="s">
        <v>407</v>
      </c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4"/>
      <c r="Q61" s="18" t="s">
        <v>408</v>
      </c>
      <c r="R61" s="6"/>
      <c r="S61" s="262" t="s">
        <v>396</v>
      </c>
      <c r="T61" s="263"/>
      <c r="U61" s="264"/>
    </row>
    <row r="62" spans="1:21" ht="19.5" customHeight="1" x14ac:dyDescent="0.2">
      <c r="A62" s="282" t="s">
        <v>397</v>
      </c>
      <c r="B62" s="282" t="s">
        <v>409</v>
      </c>
      <c r="C62" s="284" t="s">
        <v>398</v>
      </c>
      <c r="D62" s="285"/>
      <c r="E62" s="262" t="s">
        <v>362</v>
      </c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4"/>
      <c r="Q62" s="288" t="s">
        <v>399</v>
      </c>
      <c r="R62" s="289"/>
      <c r="S62" s="292"/>
      <c r="T62" s="293"/>
      <c r="U62" s="294"/>
    </row>
    <row r="63" spans="1:21" ht="19.5" customHeight="1" x14ac:dyDescent="0.2">
      <c r="A63" s="283"/>
      <c r="B63" s="283"/>
      <c r="C63" s="286"/>
      <c r="D63" s="287"/>
      <c r="E63" s="270" t="s">
        <v>410</v>
      </c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2"/>
      <c r="Q63" s="290"/>
      <c r="R63" s="291"/>
      <c r="S63" s="295"/>
      <c r="T63" s="296"/>
      <c r="U63" s="297"/>
    </row>
    <row r="64" spans="1:21" ht="20.25" customHeight="1" x14ac:dyDescent="0.2">
      <c r="A64" s="301" t="s">
        <v>400</v>
      </c>
      <c r="B64" s="304" t="s">
        <v>411</v>
      </c>
      <c r="C64" s="276" t="s">
        <v>412</v>
      </c>
      <c r="D64" s="277"/>
      <c r="E64" s="324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6"/>
      <c r="Q64" s="261"/>
      <c r="R64" s="265"/>
      <c r="S64" s="295"/>
      <c r="T64" s="296"/>
      <c r="U64" s="297"/>
    </row>
    <row r="65" spans="1:21" ht="20.25" customHeight="1" x14ac:dyDescent="0.2">
      <c r="A65" s="302"/>
      <c r="B65" s="305"/>
      <c r="C65" s="276" t="s">
        <v>413</v>
      </c>
      <c r="D65" s="277"/>
      <c r="E65" s="324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6"/>
      <c r="Q65" s="261"/>
      <c r="R65" s="265"/>
      <c r="S65" s="295"/>
      <c r="T65" s="296"/>
      <c r="U65" s="297"/>
    </row>
    <row r="66" spans="1:21" ht="20.25" customHeight="1" x14ac:dyDescent="0.2">
      <c r="A66" s="302"/>
      <c r="B66" s="305"/>
      <c r="C66" s="307" t="s">
        <v>404</v>
      </c>
      <c r="D66" s="308"/>
      <c r="E66" s="324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6"/>
      <c r="Q66" s="261"/>
      <c r="R66" s="265"/>
      <c r="S66" s="295"/>
      <c r="T66" s="296"/>
      <c r="U66" s="297"/>
    </row>
    <row r="67" spans="1:21" s="1" customFormat="1" ht="20.25" customHeight="1" x14ac:dyDescent="0.2">
      <c r="A67" s="303"/>
      <c r="B67" s="306"/>
      <c r="C67" s="307" t="s">
        <v>405</v>
      </c>
      <c r="D67" s="308"/>
      <c r="E67" s="324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6"/>
      <c r="Q67" s="314"/>
      <c r="R67" s="327"/>
      <c r="S67" s="295"/>
      <c r="T67" s="296"/>
      <c r="U67" s="297"/>
    </row>
    <row r="68" spans="1:21" ht="12.75" customHeight="1" x14ac:dyDescent="0.2">
      <c r="A68" s="262" t="s">
        <v>406</v>
      </c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4"/>
      <c r="S68" s="295"/>
      <c r="T68" s="296"/>
      <c r="U68" s="297"/>
    </row>
    <row r="69" spans="1:21" ht="26.25" customHeight="1" x14ac:dyDescent="0.2">
      <c r="A69" s="276"/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277"/>
      <c r="S69" s="298"/>
      <c r="T69" s="299"/>
      <c r="U69" s="300"/>
    </row>
    <row r="70" spans="1:21" ht="18" customHeight="1" x14ac:dyDescent="0.2">
      <c r="A70" s="262" t="s">
        <v>407</v>
      </c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4"/>
      <c r="Q70" s="18" t="s">
        <v>414</v>
      </c>
      <c r="R70" s="6"/>
      <c r="S70" s="262" t="s">
        <v>396</v>
      </c>
      <c r="T70" s="263"/>
      <c r="U70" s="264"/>
    </row>
    <row r="71" spans="1:21" ht="19.5" customHeight="1" x14ac:dyDescent="0.2">
      <c r="A71" s="282" t="s">
        <v>397</v>
      </c>
      <c r="B71" s="282" t="s">
        <v>415</v>
      </c>
      <c r="C71" s="284" t="s">
        <v>398</v>
      </c>
      <c r="D71" s="285"/>
      <c r="E71" s="262" t="s">
        <v>362</v>
      </c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4"/>
      <c r="Q71" s="288" t="s">
        <v>399</v>
      </c>
      <c r="R71" s="289"/>
      <c r="S71" s="292"/>
      <c r="T71" s="293"/>
      <c r="U71" s="294"/>
    </row>
    <row r="72" spans="1:21" ht="19.5" customHeight="1" x14ac:dyDescent="0.2">
      <c r="A72" s="283"/>
      <c r="B72" s="283"/>
      <c r="C72" s="286"/>
      <c r="D72" s="287"/>
      <c r="E72" s="270" t="s">
        <v>410</v>
      </c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2"/>
      <c r="Q72" s="290"/>
      <c r="R72" s="291"/>
      <c r="S72" s="295"/>
      <c r="T72" s="296"/>
      <c r="U72" s="297"/>
    </row>
    <row r="73" spans="1:21" ht="20.25" customHeight="1" x14ac:dyDescent="0.2">
      <c r="A73" s="301" t="s">
        <v>400</v>
      </c>
      <c r="B73" s="304" t="s">
        <v>416</v>
      </c>
      <c r="C73" s="269" t="s">
        <v>417</v>
      </c>
      <c r="D73" s="269"/>
      <c r="E73" s="324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6"/>
      <c r="Q73" s="261"/>
      <c r="R73" s="265"/>
      <c r="S73" s="295"/>
      <c r="T73" s="296"/>
      <c r="U73" s="297"/>
    </row>
    <row r="74" spans="1:21" ht="20.25" customHeight="1" x14ac:dyDescent="0.2">
      <c r="A74" s="302"/>
      <c r="B74" s="305"/>
      <c r="C74" s="269" t="s">
        <v>418</v>
      </c>
      <c r="D74" s="269"/>
      <c r="E74" s="324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6"/>
      <c r="Q74" s="261"/>
      <c r="R74" s="265"/>
      <c r="S74" s="295"/>
      <c r="T74" s="296"/>
      <c r="U74" s="297"/>
    </row>
    <row r="75" spans="1:21" ht="20.25" customHeight="1" x14ac:dyDescent="0.2">
      <c r="A75" s="302"/>
      <c r="B75" s="305"/>
      <c r="C75" s="269" t="s">
        <v>419</v>
      </c>
      <c r="D75" s="269"/>
      <c r="E75" s="324"/>
      <c r="F75" s="325"/>
      <c r="G75" s="325"/>
      <c r="H75" s="325"/>
      <c r="I75" s="325"/>
      <c r="J75" s="325"/>
      <c r="K75" s="325"/>
      <c r="L75" s="325"/>
      <c r="M75" s="325"/>
      <c r="N75" s="325"/>
      <c r="O75" s="325"/>
      <c r="P75" s="326"/>
      <c r="Q75" s="29"/>
      <c r="R75" s="30"/>
      <c r="S75" s="295"/>
      <c r="T75" s="296"/>
      <c r="U75" s="297"/>
    </row>
    <row r="76" spans="1:21" ht="20.25" customHeight="1" x14ac:dyDescent="0.2">
      <c r="A76" s="302"/>
      <c r="B76" s="305"/>
      <c r="C76" s="307" t="s">
        <v>404</v>
      </c>
      <c r="D76" s="308"/>
      <c r="E76" s="324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6"/>
      <c r="Q76" s="261"/>
      <c r="R76" s="265"/>
      <c r="S76" s="295"/>
      <c r="T76" s="296"/>
      <c r="U76" s="297"/>
    </row>
    <row r="77" spans="1:21" s="1" customFormat="1" ht="20.25" customHeight="1" x14ac:dyDescent="0.2">
      <c r="A77" s="303"/>
      <c r="B77" s="306"/>
      <c r="C77" s="307" t="s">
        <v>405</v>
      </c>
      <c r="D77" s="308"/>
      <c r="E77" s="324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6"/>
      <c r="Q77" s="314"/>
      <c r="R77" s="327"/>
      <c r="S77" s="295"/>
      <c r="T77" s="296"/>
      <c r="U77" s="297"/>
    </row>
    <row r="78" spans="1:21" ht="12.75" customHeight="1" x14ac:dyDescent="0.2">
      <c r="A78" s="262" t="s">
        <v>406</v>
      </c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4"/>
      <c r="S78" s="295"/>
      <c r="T78" s="296"/>
      <c r="U78" s="297"/>
    </row>
    <row r="79" spans="1:21" ht="26.25" customHeight="1" x14ac:dyDescent="0.2">
      <c r="A79" s="276"/>
      <c r="B79" s="320"/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277"/>
      <c r="S79" s="298"/>
      <c r="T79" s="299"/>
      <c r="U79" s="300"/>
    </row>
    <row r="80" spans="1:21" x14ac:dyDescent="0.2">
      <c r="A80" s="273" t="s">
        <v>420</v>
      </c>
      <c r="B80" s="274"/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5"/>
      <c r="Q80" s="2" t="s">
        <v>421</v>
      </c>
      <c r="R80" s="6"/>
      <c r="S80" s="273" t="s">
        <v>396</v>
      </c>
      <c r="T80" s="274"/>
      <c r="U80" s="275"/>
    </row>
    <row r="81" spans="1:21" x14ac:dyDescent="0.2">
      <c r="A81" s="267" t="s">
        <v>397</v>
      </c>
      <c r="B81" s="267" t="s">
        <v>278</v>
      </c>
      <c r="C81" s="278" t="s">
        <v>398</v>
      </c>
      <c r="D81" s="279"/>
      <c r="E81" s="273" t="s">
        <v>362</v>
      </c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5"/>
      <c r="Q81" s="267" t="s">
        <v>399</v>
      </c>
      <c r="R81" s="268"/>
      <c r="S81" s="251"/>
      <c r="T81" s="251"/>
      <c r="U81" s="251"/>
    </row>
    <row r="82" spans="1:21" x14ac:dyDescent="0.2">
      <c r="A82" s="267"/>
      <c r="B82" s="267"/>
      <c r="C82" s="280"/>
      <c r="D82" s="281"/>
      <c r="E82" s="14" t="str">
        <f>E19</f>
        <v>ENE</v>
      </c>
      <c r="F82" s="14" t="str">
        <f t="shared" ref="F82:P82" si="2">F19</f>
        <v>FEB</v>
      </c>
      <c r="G82" s="14" t="str">
        <f t="shared" si="2"/>
        <v>MAR</v>
      </c>
      <c r="H82" s="14" t="str">
        <f t="shared" si="2"/>
        <v>ABR</v>
      </c>
      <c r="I82" s="14" t="str">
        <f t="shared" si="2"/>
        <v>MAY</v>
      </c>
      <c r="J82" s="14" t="str">
        <f t="shared" si="2"/>
        <v>JUN</v>
      </c>
      <c r="K82" s="14" t="str">
        <f t="shared" si="2"/>
        <v>JUL</v>
      </c>
      <c r="L82" s="14" t="str">
        <f t="shared" si="2"/>
        <v>AGO</v>
      </c>
      <c r="M82" s="14" t="str">
        <f t="shared" si="2"/>
        <v>SEP</v>
      </c>
      <c r="N82" s="14" t="str">
        <f t="shared" si="2"/>
        <v>OCT</v>
      </c>
      <c r="O82" s="14" t="str">
        <f t="shared" si="2"/>
        <v>NOV</v>
      </c>
      <c r="P82" s="14" t="str">
        <f t="shared" si="2"/>
        <v>DIC</v>
      </c>
      <c r="Q82" s="267"/>
      <c r="R82" s="268"/>
      <c r="S82" s="251"/>
      <c r="T82" s="251"/>
      <c r="U82" s="251"/>
    </row>
    <row r="83" spans="1:21" ht="15" x14ac:dyDescent="0.2">
      <c r="A83" s="251" t="s">
        <v>400</v>
      </c>
      <c r="B83" s="269" t="s">
        <v>422</v>
      </c>
      <c r="C83" s="224" t="s">
        <v>423</v>
      </c>
      <c r="D83" s="224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0"/>
      <c r="Q83" s="260"/>
      <c r="R83" s="261"/>
      <c r="S83" s="251"/>
      <c r="T83" s="251"/>
      <c r="U83" s="251"/>
    </row>
    <row r="84" spans="1:21" ht="15" x14ac:dyDescent="0.2">
      <c r="A84" s="251"/>
      <c r="B84" s="269"/>
      <c r="C84" s="224" t="s">
        <v>424</v>
      </c>
      <c r="D84" s="22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260"/>
      <c r="R84" s="261"/>
      <c r="S84" s="251"/>
      <c r="T84" s="251"/>
      <c r="U84" s="251"/>
    </row>
    <row r="85" spans="1:21" ht="15" x14ac:dyDescent="0.2">
      <c r="A85" s="251"/>
      <c r="B85" s="269"/>
      <c r="C85" s="251" t="s">
        <v>404</v>
      </c>
      <c r="D85" s="251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260"/>
      <c r="R85" s="261"/>
      <c r="S85" s="251"/>
      <c r="T85" s="251"/>
      <c r="U85" s="251"/>
    </row>
    <row r="86" spans="1:21" ht="15" x14ac:dyDescent="0.2">
      <c r="A86" s="251"/>
      <c r="B86" s="269"/>
      <c r="C86" s="251" t="s">
        <v>405</v>
      </c>
      <c r="D86" s="251"/>
      <c r="E86" s="11" t="str">
        <f>IF(E83="","",(IF(AND(#REF!=0,#REF!&lt;&gt;0),-1,IF(AND(#REF!=0,#REF!&lt;&gt;0),1,IF(#REF!=0,0,(#REF!-#REF!)/#REF!)))))</f>
        <v/>
      </c>
      <c r="F86" s="11" t="str">
        <f>IF(F83="","",(IF(#REF!=0,-1,IF(#REF!=0,0,(#REF!-#REF!)/#REF!))))</f>
        <v/>
      </c>
      <c r="G86" s="11" t="str">
        <f>IF(G83="","",(IF(#REF!=0,-1,IF(#REF!=0,0,(#REF!-#REF!)/#REF!))))</f>
        <v/>
      </c>
      <c r="H86" s="11" t="str">
        <f>IF(H83="","",(IF(#REF!=0,-1,IF(#REF!=0,0,(#REF!-#REF!)/#REF!))))</f>
        <v/>
      </c>
      <c r="I86" s="11" t="str">
        <f>IF(I83="","",(IF(#REF!=0,-1,IF(#REF!=0,0,(#REF!-#REF!)/#REF!))))</f>
        <v/>
      </c>
      <c r="J86" s="11" t="str">
        <f>IF(J83="","",(IF(#REF!=0,-1,IF(#REF!=0,0,(#REF!-#REF!)/#REF!))))</f>
        <v/>
      </c>
      <c r="K86" s="11" t="str">
        <f>IF(K83="","",(IF(#REF!=0,-1,IF(#REF!=0,0,(#REF!-#REF!)/#REF!))))</f>
        <v/>
      </c>
      <c r="L86" s="11" t="str">
        <f>IF(L83="","",(IF(#REF!=0,-1,IF(#REF!=0,0,(#REF!-#REF!)/#REF!))))</f>
        <v/>
      </c>
      <c r="M86" s="11" t="str">
        <f>IF(M83="","",(IF(#REF!=0,-1,IF(#REF!=0,0,(#REF!-#REF!)/#REF!))))</f>
        <v/>
      </c>
      <c r="N86" s="11" t="str">
        <f>IF(N83="","",(IF(#REF!=0,-1,IF(#REF!=0,0,(#REF!-#REF!)/#REF!))))</f>
        <v/>
      </c>
      <c r="O86" s="11" t="str">
        <f>IF(O83="","",(IF(#REF!=0,-1,IF(#REF!=0,0,(#REF!-#REF!)/#REF!))))</f>
        <v/>
      </c>
      <c r="P86" s="11" t="str">
        <f>IF(P83="","",(IF(#REF!=0,-1,IF(#REF!=0,0,(#REF!-#REF!)/#REF!))))</f>
        <v/>
      </c>
      <c r="Q86" s="313"/>
      <c r="R86" s="314"/>
      <c r="S86" s="251"/>
      <c r="T86" s="251"/>
      <c r="U86" s="251"/>
    </row>
    <row r="87" spans="1:21" x14ac:dyDescent="0.2">
      <c r="A87" s="273" t="s">
        <v>406</v>
      </c>
      <c r="B87" s="274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51"/>
      <c r="T87" s="251"/>
      <c r="U87" s="251"/>
    </row>
    <row r="88" spans="1:21" x14ac:dyDescent="0.2">
      <c r="A88" s="315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251"/>
      <c r="T88" s="251"/>
      <c r="U88" s="251"/>
    </row>
    <row r="89" spans="1:21" ht="45" customHeight="1" x14ac:dyDescent="0.2">
      <c r="A89" s="317" t="s">
        <v>425</v>
      </c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9"/>
    </row>
    <row r="90" spans="1:21" x14ac:dyDescent="0.2">
      <c r="A90" s="262" t="s">
        <v>426</v>
      </c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309" t="s">
        <v>396</v>
      </c>
      <c r="T90" s="309"/>
      <c r="U90" s="309"/>
    </row>
    <row r="91" spans="1:21" x14ac:dyDescent="0.2">
      <c r="A91" s="309" t="s">
        <v>397</v>
      </c>
      <c r="B91" s="309" t="s">
        <v>426</v>
      </c>
      <c r="C91" s="310" t="s">
        <v>398</v>
      </c>
      <c r="D91" s="310"/>
      <c r="E91" s="310" t="s">
        <v>362</v>
      </c>
      <c r="F91" s="310"/>
      <c r="G91" s="310"/>
      <c r="H91" s="310"/>
      <c r="I91" s="310"/>
      <c r="J91" s="310"/>
      <c r="K91" s="310"/>
      <c r="L91" s="310"/>
      <c r="M91" s="310"/>
      <c r="N91" s="310"/>
      <c r="O91" s="310"/>
      <c r="P91" s="310"/>
      <c r="Q91" s="309" t="s">
        <v>399</v>
      </c>
      <c r="R91" s="323"/>
      <c r="S91" s="194"/>
      <c r="T91" s="194"/>
      <c r="U91" s="194"/>
    </row>
    <row r="92" spans="1:21" x14ac:dyDescent="0.2">
      <c r="A92" s="309"/>
      <c r="B92" s="309"/>
      <c r="C92" s="310"/>
      <c r="D92" s="310"/>
      <c r="E92" s="19" t="str">
        <f>E19</f>
        <v>ENE</v>
      </c>
      <c r="F92" s="19" t="str">
        <f t="shared" ref="F92:P92" si="3">F19</f>
        <v>FEB</v>
      </c>
      <c r="G92" s="19" t="str">
        <f t="shared" si="3"/>
        <v>MAR</v>
      </c>
      <c r="H92" s="19" t="str">
        <f t="shared" si="3"/>
        <v>ABR</v>
      </c>
      <c r="I92" s="19" t="str">
        <f t="shared" si="3"/>
        <v>MAY</v>
      </c>
      <c r="J92" s="19" t="str">
        <f t="shared" si="3"/>
        <v>JUN</v>
      </c>
      <c r="K92" s="19" t="str">
        <f t="shared" si="3"/>
        <v>JUL</v>
      </c>
      <c r="L92" s="19" t="str">
        <f t="shared" si="3"/>
        <v>AGO</v>
      </c>
      <c r="M92" s="19" t="str">
        <f t="shared" si="3"/>
        <v>SEP</v>
      </c>
      <c r="N92" s="19" t="str">
        <f t="shared" si="3"/>
        <v>OCT</v>
      </c>
      <c r="O92" s="19" t="str">
        <f t="shared" si="3"/>
        <v>NOV</v>
      </c>
      <c r="P92" s="19" t="str">
        <f t="shared" si="3"/>
        <v>DIC</v>
      </c>
      <c r="Q92" s="309"/>
      <c r="R92" s="323"/>
      <c r="S92" s="194"/>
      <c r="T92" s="194"/>
      <c r="U92" s="194"/>
    </row>
    <row r="93" spans="1:21" ht="15.75" x14ac:dyDescent="0.2">
      <c r="A93" s="309" t="s">
        <v>400</v>
      </c>
      <c r="B93" s="269" t="s">
        <v>427</v>
      </c>
      <c r="C93" s="224" t="s">
        <v>428</v>
      </c>
      <c r="D93" s="22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311"/>
      <c r="R93" s="312"/>
      <c r="S93" s="194"/>
      <c r="T93" s="194"/>
      <c r="U93" s="194"/>
    </row>
    <row r="94" spans="1:21" ht="15.75" x14ac:dyDescent="0.2">
      <c r="A94" s="309"/>
      <c r="B94" s="269"/>
      <c r="C94" s="224" t="s">
        <v>429</v>
      </c>
      <c r="D94" s="22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311"/>
      <c r="R94" s="312"/>
      <c r="S94" s="194"/>
      <c r="T94" s="194"/>
      <c r="U94" s="194"/>
    </row>
    <row r="95" spans="1:21" ht="15.75" x14ac:dyDescent="0.2">
      <c r="A95" s="309"/>
      <c r="B95" s="269"/>
      <c r="C95" s="224" t="s">
        <v>430</v>
      </c>
      <c r="D95" s="22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311"/>
      <c r="R95" s="312"/>
      <c r="S95" s="194"/>
      <c r="T95" s="194"/>
      <c r="U95" s="194"/>
    </row>
    <row r="96" spans="1:21" ht="15.75" x14ac:dyDescent="0.2">
      <c r="A96" s="309"/>
      <c r="B96" s="269"/>
      <c r="C96" s="251" t="s">
        <v>404</v>
      </c>
      <c r="D96" s="251"/>
      <c r="E96" s="12" t="str">
        <f>IFERROR(((($U$57*(E56/$S$57))+(#REF!*(#REF!/#REF!)))),"")</f>
        <v/>
      </c>
      <c r="F96" s="12" t="str">
        <f>IFERROR(((($U$57*(F56/$S$57))+(#REF!*(#REF!/#REF!)))),"")</f>
        <v/>
      </c>
      <c r="G96" s="12" t="str">
        <f>IFERROR(((($U$57*(G56/$S$57))+(#REF!*(#REF!/#REF!)))),"")</f>
        <v/>
      </c>
      <c r="H96" s="12" t="str">
        <f>IFERROR(((($U$57*(H56/$S$57))+(#REF!*(#REF!/#REF!)))),"")</f>
        <v/>
      </c>
      <c r="I96" s="12" t="str">
        <f>IFERROR(((($U$57*(I56/$S$57))+(#REF!*(#REF!/#REF!)))),"")</f>
        <v/>
      </c>
      <c r="J96" s="12" t="str">
        <f>IFERROR(((($U$57*(J56/$S$57))+(#REF!*(#REF!/#REF!)))),"")</f>
        <v/>
      </c>
      <c r="K96" s="12" t="str">
        <f>IFERROR(((($U$57*(K56/$S$57))+(#REF!*(#REF!/#REF!)))),"")</f>
        <v/>
      </c>
      <c r="L96" s="12" t="str">
        <f>IFERROR(((($U$57*(L56/$S$57))+(#REF!*(#REF!/#REF!)))),"")</f>
        <v/>
      </c>
      <c r="M96" s="12" t="str">
        <f>IFERROR(((($U$57*(M56/$S$57))+(#REF!*(#REF!/#REF!)))),"")</f>
        <v/>
      </c>
      <c r="N96" s="12" t="str">
        <f>IFERROR(((($U$57*(N56/$S$57))+(#REF!*(#REF!/#REF!)))),"")</f>
        <v/>
      </c>
      <c r="O96" s="12" t="str">
        <f>IFERROR(((($U$57*(O56/$S$57))+(#REF!*(#REF!/#REF!)))),"")</f>
        <v/>
      </c>
      <c r="P96" s="12" t="str">
        <f>IFERROR(((($U$57*(P56/$S$57))+(#REF!*(#REF!/#REF!)))),"")</f>
        <v/>
      </c>
      <c r="Q96" s="311"/>
      <c r="R96" s="312"/>
      <c r="S96" s="194"/>
      <c r="T96" s="194"/>
      <c r="U96" s="194"/>
    </row>
    <row r="97" spans="1:21" ht="15.75" x14ac:dyDescent="0.2">
      <c r="A97" s="309"/>
      <c r="B97" s="269"/>
      <c r="C97" s="307" t="s">
        <v>405</v>
      </c>
      <c r="D97" s="308"/>
      <c r="E97" s="12" t="str">
        <f>IFERROR(((($U$57*(E57/$S$57))+(#REF!*(#REF!/#REF!)))),"")</f>
        <v/>
      </c>
      <c r="F97" s="12" t="str">
        <f>IFERROR(((($U$57*(F57/$S$57))+(#REF!*(#REF!/#REF!)))),"")</f>
        <v/>
      </c>
      <c r="G97" s="12" t="str">
        <f>IFERROR(((($U$57*(G57/$S$57))+(#REF!*(#REF!/#REF!)))),"")</f>
        <v/>
      </c>
      <c r="H97" s="12" t="str">
        <f>IFERROR(((($U$57*(H57/$S$57))+(#REF!*(#REF!/#REF!)))),"")</f>
        <v/>
      </c>
      <c r="I97" s="12" t="str">
        <f>IFERROR(((($U$57*(I57/$S$57))+(#REF!*(#REF!/#REF!)))),"")</f>
        <v/>
      </c>
      <c r="J97" s="12" t="str">
        <f>IFERROR(((($U$57*(J57/$S$57))+(#REF!*(#REF!/#REF!)))),"")</f>
        <v/>
      </c>
      <c r="K97" s="12" t="str">
        <f>IFERROR(((($U$57*(K57/$S$57))+(#REF!*(#REF!/#REF!)))),"")</f>
        <v/>
      </c>
      <c r="L97" s="12" t="str">
        <f>IFERROR(((($U$57*(L57/$S$57))+(#REF!*(#REF!/#REF!)))),"")</f>
        <v/>
      </c>
      <c r="M97" s="12" t="str">
        <f>IFERROR(((($U$57*(M57/$S$57))+(#REF!*(#REF!/#REF!)))),"")</f>
        <v/>
      </c>
      <c r="N97" s="12" t="str">
        <f>IFERROR(((($U$57*(N57/$S$57))+(#REF!*(#REF!/#REF!)))),"")</f>
        <v/>
      </c>
      <c r="O97" s="12" t="str">
        <f>IFERROR(((($U$57*(O57/$S$57))+(#REF!*(#REF!/#REF!)))),"")</f>
        <v/>
      </c>
      <c r="P97" s="12" t="str">
        <f>IFERROR(((($U$57*(P57/$S$57))+(#REF!*(#REF!/#REF!)))),"")</f>
        <v/>
      </c>
      <c r="Q97" s="311"/>
      <c r="R97" s="312"/>
      <c r="S97" s="194"/>
      <c r="T97" s="194"/>
      <c r="U97" s="194"/>
    </row>
    <row r="98" spans="1:21" x14ac:dyDescent="0.2">
      <c r="A98" s="262" t="s">
        <v>406</v>
      </c>
      <c r="B98" s="263"/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194"/>
      <c r="T98" s="194"/>
      <c r="U98" s="194"/>
    </row>
    <row r="99" spans="1:21" x14ac:dyDescent="0.2">
      <c r="A99" s="276"/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194"/>
      <c r="T99" s="194"/>
      <c r="U99" s="194"/>
    </row>
    <row r="100" spans="1:21" ht="15.75" x14ac:dyDescent="0.25">
      <c r="A100" s="230" t="s">
        <v>431</v>
      </c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2"/>
    </row>
    <row r="101" spans="1:21" ht="30" x14ac:dyDescent="0.2">
      <c r="A101" s="236" t="s">
        <v>432</v>
      </c>
      <c r="B101" s="236"/>
      <c r="C101" s="236"/>
      <c r="D101" s="236"/>
      <c r="E101" s="236" t="s">
        <v>433</v>
      </c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 t="s">
        <v>67</v>
      </c>
      <c r="S101" s="236"/>
      <c r="T101" s="20" t="s">
        <v>434</v>
      </c>
      <c r="U101" s="20" t="s">
        <v>435</v>
      </c>
    </row>
    <row r="102" spans="1:21" x14ac:dyDescent="0.2">
      <c r="A102" s="194"/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3"/>
      <c r="U102" s="13"/>
    </row>
    <row r="103" spans="1:21" x14ac:dyDescent="0.2">
      <c r="A103" s="194"/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3"/>
      <c r="U103" s="13"/>
    </row>
    <row r="104" spans="1:21" x14ac:dyDescent="0.2">
      <c r="A104" s="194"/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3"/>
      <c r="U104" s="13"/>
    </row>
  </sheetData>
  <customSheetViews>
    <customSheetView guid="{B8D6869E-580D-524E-9168-A3E9C4B23BEF}" scale="80" state="hidden">
      <selection activeCell="C2" sqref="C2:P3"/>
      <pageMargins left="0" right="0" top="0" bottom="0" header="0" footer="0"/>
      <pageSetup orientation="portrait"/>
    </customSheetView>
  </customSheetViews>
  <mergeCells count="234">
    <mergeCell ref="Q77:R77"/>
    <mergeCell ref="A73:A77"/>
    <mergeCell ref="B73:B77"/>
    <mergeCell ref="C73:D73"/>
    <mergeCell ref="A78:R78"/>
    <mergeCell ref="A79:R79"/>
    <mergeCell ref="C74:D74"/>
    <mergeCell ref="Q74:R74"/>
    <mergeCell ref="C76:D76"/>
    <mergeCell ref="Q76:R76"/>
    <mergeCell ref="C77:D77"/>
    <mergeCell ref="C75:D75"/>
    <mergeCell ref="E77:P77"/>
    <mergeCell ref="E76:P76"/>
    <mergeCell ref="E74:P74"/>
    <mergeCell ref="E75:P75"/>
    <mergeCell ref="E64:P64"/>
    <mergeCell ref="E65:P65"/>
    <mergeCell ref="A68:R68"/>
    <mergeCell ref="A69:R69"/>
    <mergeCell ref="E66:P66"/>
    <mergeCell ref="E67:P67"/>
    <mergeCell ref="E72:P72"/>
    <mergeCell ref="E73:P73"/>
    <mergeCell ref="C67:D67"/>
    <mergeCell ref="Q67:R67"/>
    <mergeCell ref="A71:A72"/>
    <mergeCell ref="B71:B72"/>
    <mergeCell ref="A103:D103"/>
    <mergeCell ref="E103:Q103"/>
    <mergeCell ref="R103:S103"/>
    <mergeCell ref="A99:R99"/>
    <mergeCell ref="A100:U100"/>
    <mergeCell ref="A104:D104"/>
    <mergeCell ref="E104:Q104"/>
    <mergeCell ref="R104:S104"/>
    <mergeCell ref="A101:D101"/>
    <mergeCell ref="E101:Q101"/>
    <mergeCell ref="R101:S101"/>
    <mergeCell ref="A102:D102"/>
    <mergeCell ref="E102:Q102"/>
    <mergeCell ref="R102:S102"/>
    <mergeCell ref="S91:U99"/>
    <mergeCell ref="A93:A97"/>
    <mergeCell ref="B93:B97"/>
    <mergeCell ref="C93:D93"/>
    <mergeCell ref="C94:D94"/>
    <mergeCell ref="Q91:R92"/>
    <mergeCell ref="C97:D97"/>
    <mergeCell ref="Q97:R97"/>
    <mergeCell ref="A98:R98"/>
    <mergeCell ref="A91:A92"/>
    <mergeCell ref="B91:B92"/>
    <mergeCell ref="C91:D92"/>
    <mergeCell ref="E91:P91"/>
    <mergeCell ref="Q94:R94"/>
    <mergeCell ref="C95:D95"/>
    <mergeCell ref="Q95:R95"/>
    <mergeCell ref="C96:D96"/>
    <mergeCell ref="Q96:R96"/>
    <mergeCell ref="C85:D85"/>
    <mergeCell ref="Q85:R85"/>
    <mergeCell ref="Q93:R93"/>
    <mergeCell ref="C86:D86"/>
    <mergeCell ref="Q86:R86"/>
    <mergeCell ref="A87:R87"/>
    <mergeCell ref="A88:R88"/>
    <mergeCell ref="A89:U89"/>
    <mergeCell ref="A90:R90"/>
    <mergeCell ref="S90:U90"/>
    <mergeCell ref="S80:U80"/>
    <mergeCell ref="A81:A82"/>
    <mergeCell ref="B81:B82"/>
    <mergeCell ref="C81:D82"/>
    <mergeCell ref="E81:P81"/>
    <mergeCell ref="A59:R59"/>
    <mergeCell ref="A60:R60"/>
    <mergeCell ref="S53:U60"/>
    <mergeCell ref="S81:U88"/>
    <mergeCell ref="S61:U61"/>
    <mergeCell ref="A62:A63"/>
    <mergeCell ref="B62:B63"/>
    <mergeCell ref="C62:D63"/>
    <mergeCell ref="E62:P62"/>
    <mergeCell ref="Q62:R63"/>
    <mergeCell ref="S62:U69"/>
    <mergeCell ref="A64:A67"/>
    <mergeCell ref="B64:B67"/>
    <mergeCell ref="C66:D66"/>
    <mergeCell ref="S70:U70"/>
    <mergeCell ref="C71:D72"/>
    <mergeCell ref="E71:P71"/>
    <mergeCell ref="Q71:R72"/>
    <mergeCell ref="S71:U79"/>
    <mergeCell ref="C83:D83"/>
    <mergeCell ref="Q83:R83"/>
    <mergeCell ref="A61:P61"/>
    <mergeCell ref="Q66:R66"/>
    <mergeCell ref="A70:P70"/>
    <mergeCell ref="Q73:R73"/>
    <mergeCell ref="Q53:R54"/>
    <mergeCell ref="A55:A58"/>
    <mergeCell ref="B55:B58"/>
    <mergeCell ref="Q81:R82"/>
    <mergeCell ref="A83:A86"/>
    <mergeCell ref="B83:B86"/>
    <mergeCell ref="C55:D55"/>
    <mergeCell ref="Q55:R55"/>
    <mergeCell ref="C58:D58"/>
    <mergeCell ref="Q58:R58"/>
    <mergeCell ref="E63:P63"/>
    <mergeCell ref="C84:D84"/>
    <mergeCell ref="Q84:R84"/>
    <mergeCell ref="A80:P80"/>
    <mergeCell ref="C64:D64"/>
    <mergeCell ref="Q64:R64"/>
    <mergeCell ref="C65:D65"/>
    <mergeCell ref="Q65:R65"/>
    <mergeCell ref="A50:U50"/>
    <mergeCell ref="A51:U51"/>
    <mergeCell ref="C57:D57"/>
    <mergeCell ref="Q57:R57"/>
    <mergeCell ref="A52:P52"/>
    <mergeCell ref="S52:U52"/>
    <mergeCell ref="A53:A54"/>
    <mergeCell ref="B53:B54"/>
    <mergeCell ref="C53:D54"/>
    <mergeCell ref="E53:P53"/>
    <mergeCell ref="C56:D56"/>
    <mergeCell ref="Q56:R56"/>
    <mergeCell ref="U44:U45"/>
    <mergeCell ref="B46:C47"/>
    <mergeCell ref="Q46:Q47"/>
    <mergeCell ref="S46:S47"/>
    <mergeCell ref="T46:T47"/>
    <mergeCell ref="U46:U47"/>
    <mergeCell ref="A48:U48"/>
    <mergeCell ref="A49:U49"/>
    <mergeCell ref="B30:C31"/>
    <mergeCell ref="Q30:Q31"/>
    <mergeCell ref="S30:S31"/>
    <mergeCell ref="T30:T31"/>
    <mergeCell ref="A44:A47"/>
    <mergeCell ref="B44:C45"/>
    <mergeCell ref="Q44:Q45"/>
    <mergeCell ref="R44:R47"/>
    <mergeCell ref="S44:S45"/>
    <mergeCell ref="T44:T45"/>
    <mergeCell ref="T36:T37"/>
    <mergeCell ref="T38:T39"/>
    <mergeCell ref="A24:A43"/>
    <mergeCell ref="B42:C43"/>
    <mergeCell ref="U26:U27"/>
    <mergeCell ref="S24:S25"/>
    <mergeCell ref="T24:T25"/>
    <mergeCell ref="R24:R43"/>
    <mergeCell ref="B40:C41"/>
    <mergeCell ref="Q40:Q41"/>
    <mergeCell ref="S40:S41"/>
    <mergeCell ref="T40:T41"/>
    <mergeCell ref="U40:U41"/>
    <mergeCell ref="U28:U29"/>
    <mergeCell ref="U38:U39"/>
    <mergeCell ref="T32:T33"/>
    <mergeCell ref="U30:U31"/>
    <mergeCell ref="B28:C29"/>
    <mergeCell ref="T28:T29"/>
    <mergeCell ref="U24:U25"/>
    <mergeCell ref="B26:C27"/>
    <mergeCell ref="Q26:Q27"/>
    <mergeCell ref="S26:S27"/>
    <mergeCell ref="T26:T27"/>
    <mergeCell ref="U32:U33"/>
    <mergeCell ref="U36:U37"/>
    <mergeCell ref="T34:T35"/>
    <mergeCell ref="U34:U35"/>
    <mergeCell ref="B32:C33"/>
    <mergeCell ref="Q32:Q33"/>
    <mergeCell ref="Q38:Q39"/>
    <mergeCell ref="B22:C23"/>
    <mergeCell ref="S32:S33"/>
    <mergeCell ref="Q28:Q29"/>
    <mergeCell ref="S28:S29"/>
    <mergeCell ref="B34:C35"/>
    <mergeCell ref="Q34:Q35"/>
    <mergeCell ref="S34:S35"/>
    <mergeCell ref="S36:S37"/>
    <mergeCell ref="S38:S39"/>
    <mergeCell ref="B24:C25"/>
    <mergeCell ref="Q24:Q25"/>
    <mergeCell ref="B38:C39"/>
    <mergeCell ref="B36:C37"/>
    <mergeCell ref="Q36:Q37"/>
    <mergeCell ref="T20:T21"/>
    <mergeCell ref="T18:T19"/>
    <mergeCell ref="U18:U19"/>
    <mergeCell ref="U20:U21"/>
    <mergeCell ref="T22:T23"/>
    <mergeCell ref="U22:U23"/>
    <mergeCell ref="A18:D19"/>
    <mergeCell ref="E18:P18"/>
    <mergeCell ref="Q18:R19"/>
    <mergeCell ref="S18:S19"/>
    <mergeCell ref="A20:A23"/>
    <mergeCell ref="B20:C21"/>
    <mergeCell ref="Q20:Q21"/>
    <mergeCell ref="R20:R23"/>
    <mergeCell ref="S20:S21"/>
    <mergeCell ref="Q22:Q23"/>
    <mergeCell ref="S22:S23"/>
    <mergeCell ref="A14:U14"/>
    <mergeCell ref="A15:U15"/>
    <mergeCell ref="A16:U16"/>
    <mergeCell ref="A17:J17"/>
    <mergeCell ref="K17:U17"/>
    <mergeCell ref="A10:U10"/>
    <mergeCell ref="A11:U11"/>
    <mergeCell ref="A12:U12"/>
    <mergeCell ref="A13:U13"/>
    <mergeCell ref="A9:J9"/>
    <mergeCell ref="K9:U9"/>
    <mergeCell ref="A6:C6"/>
    <mergeCell ref="D6:U6"/>
    <mergeCell ref="A7:C7"/>
    <mergeCell ref="D7:U7"/>
    <mergeCell ref="A2:B4"/>
    <mergeCell ref="C2:P3"/>
    <mergeCell ref="Q2:U2"/>
    <mergeCell ref="Q3:U3"/>
    <mergeCell ref="C4:P4"/>
    <mergeCell ref="Q4:U4"/>
    <mergeCell ref="A5:U5"/>
    <mergeCell ref="A8:J8"/>
    <mergeCell ref="K8:U8"/>
  </mergeCells>
  <phoneticPr fontId="13" type="noConversion"/>
  <conditionalFormatting sqref="R20:R47">
    <cfRule type="cellIs" dxfId="2" priority="1" stopIfTrue="1" operator="between">
      <formula>0</formula>
      <formula>0.44</formula>
    </cfRule>
    <cfRule type="cellIs" dxfId="1" priority="2" stopIfTrue="1" operator="between">
      <formula>0.69</formula>
      <formula>0.45</formula>
    </cfRule>
    <cfRule type="cellIs" dxfId="0" priority="3" stopIfTrue="1" operator="greaterThan">
      <formula>0.7</formula>
    </cfRule>
  </conditionalFormatting>
  <pageMargins left="0.7" right="0.7" top="0.75" bottom="0.75" header="0.3" footer="0.3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0641" r:id="rId3" name="Check Box 1">
              <controlPr defaultSize="0" autoFill="0" autoLine="0" autoPict="0">
                <anchor moveWithCells="1">
                  <from>
                    <xdr:col>5</xdr:col>
                    <xdr:colOff>447675</xdr:colOff>
                    <xdr:row>7</xdr:row>
                    <xdr:rowOff>66675</xdr:rowOff>
                  </from>
                  <to>
                    <xdr:col>6</xdr:col>
                    <xdr:colOff>371475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42" r:id="rId4" name="Check Box 2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85725</xdr:rowOff>
                  </from>
                  <to>
                    <xdr:col>6</xdr:col>
                    <xdr:colOff>371475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43" r:id="rId5" name="Check Box 3">
              <controlPr defaultSize="0" autoFill="0" autoLine="0" autoPict="0">
                <anchor moveWithCells="1">
                  <from>
                    <xdr:col>16</xdr:col>
                    <xdr:colOff>266700</xdr:colOff>
                    <xdr:row>7</xdr:row>
                    <xdr:rowOff>66675</xdr:rowOff>
                  </from>
                  <to>
                    <xdr:col>16</xdr:col>
                    <xdr:colOff>638175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44" r:id="rId6" name="Check Box 4">
              <controlPr defaultSize="0" autoFill="0" autoLine="0" autoPict="0">
                <anchor moveWithCells="1">
                  <from>
                    <xdr:col>16</xdr:col>
                    <xdr:colOff>266700</xdr:colOff>
                    <xdr:row>8</xdr:row>
                    <xdr:rowOff>104775</xdr:rowOff>
                  </from>
                  <to>
                    <xdr:col>16</xdr:col>
                    <xdr:colOff>638175</xdr:colOff>
                    <xdr:row>8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 de Trabajo y Cap SST</vt:lpstr>
      <vt:lpstr>Plan Cap SST</vt:lpstr>
      <vt:lpstr>PVE CARDIOVASCULAR</vt:lpstr>
      <vt:lpstr>'Plan Cap SST'!Área_de_impresión</vt:lpstr>
      <vt:lpstr>'Plan de Trabajo y Cap SST'!Área_de_impresión</vt:lpstr>
      <vt:lpstr>'Plan Cap SST'!Títulos_a_imprimir</vt:lpstr>
      <vt:lpstr>'Plan de Trabajo y Cap SST'!Títulos_a_imprimir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Paiba</dc:creator>
  <cp:keywords>PVE ERGOMICO</cp:keywords>
  <dc:description/>
  <cp:lastModifiedBy>Rosa Helena Hernandez</cp:lastModifiedBy>
  <cp:revision/>
  <dcterms:created xsi:type="dcterms:W3CDTF">2009-10-28T16:02:27Z</dcterms:created>
  <dcterms:modified xsi:type="dcterms:W3CDTF">2022-12-05T14:41:51Z</dcterms:modified>
  <cp:category/>
  <cp:contentStatus/>
</cp:coreProperties>
</file>