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mc:AlternateContent xmlns:mc="http://schemas.openxmlformats.org/markup-compatibility/2006">
    <mc:Choice Requires="x15">
      <x15ac:absPath xmlns:x15ac="http://schemas.microsoft.com/office/spreadsheetml/2010/11/ac" url="https://anla.sharepoint.com/sites/OAP/Documentos compartidos/2025/Programa de Transparencia 2025/"/>
    </mc:Choice>
  </mc:AlternateContent>
  <xr:revisionPtr revIDLastSave="76" documentId="8_{13E90507-F483-E647-B902-7CB6E7640AEC}" xr6:coauthVersionLast="47" xr6:coauthVersionMax="47" xr10:uidLastSave="{CDE45E6F-D8FD-A941-9CBF-C15F6AD4A469}"/>
  <bookViews>
    <workbookView xWindow="5580" yWindow="4560" windowWidth="37500" windowHeight="20640" firstSheet="1" activeTab="1" xr2:uid="{0C4D2D95-922E-4780-BADE-CBCE8DB39889}"/>
  </bookViews>
  <sheets>
    <sheet name="Consolidado" sheetId="7" state="hidden" r:id="rId1"/>
    <sheet name="Plan de acción PTEP 2025 " sheetId="4" r:id="rId2"/>
    <sheet name="Estra Rendicion de Cuentas" sheetId="5" r:id="rId3"/>
    <sheet name="Estrategia Racionalización trám" sheetId="6" r:id="rId4"/>
    <sheet name="Hoja2" sheetId="8" state="hidden" r:id="rId5"/>
  </sheets>
  <definedNames>
    <definedName name="_xlnm._FilterDatabase" localSheetId="2" hidden="1">'Estra Rendicion de Cuentas'!$A$6:$AJ$6</definedName>
    <definedName name="_xlnm._FilterDatabase" localSheetId="1" hidden="1">'Plan de acción PTEP 2025 '!$B$4:$S$25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2" i="6" l="1"/>
  <c r="S42" i="6"/>
  <c r="Q42" i="6"/>
  <c r="AC42" i="6"/>
  <c r="AB42" i="6"/>
  <c r="Z42" i="6"/>
  <c r="AL42" i="6"/>
  <c r="AK42" i="6"/>
  <c r="AI42" i="6"/>
  <c r="AY42" i="6"/>
  <c r="AX42" i="6"/>
  <c r="AU42" i="6"/>
  <c r="AT42" i="6"/>
  <c r="AR42" i="6"/>
  <c r="AY32" i="6"/>
  <c r="AX32" i="6"/>
  <c r="AU32" i="6"/>
  <c r="AT32" i="6"/>
  <c r="AR32" i="6"/>
  <c r="AL32" i="6"/>
  <c r="AK32" i="6"/>
  <c r="AI32" i="6"/>
  <c r="AC32" i="6"/>
  <c r="AB32" i="6"/>
  <c r="Z32" i="6"/>
  <c r="T32" i="6"/>
  <c r="Q32" i="6"/>
  <c r="S32" i="6"/>
  <c r="AJ33" i="5"/>
  <c r="AJ32" i="5"/>
  <c r="AJ31" i="5"/>
  <c r="AJ30" i="5"/>
  <c r="AJ29" i="5"/>
  <c r="AJ28" i="5"/>
  <c r="AJ27" i="5"/>
  <c r="AJ26" i="5"/>
  <c r="AJ25" i="5"/>
  <c r="AJ24" i="5"/>
  <c r="AJ23" i="5"/>
  <c r="AJ22" i="5"/>
  <c r="AJ21" i="5"/>
  <c r="AJ20" i="5"/>
  <c r="AJ19" i="5"/>
  <c r="AJ18" i="5"/>
  <c r="AJ17" i="5"/>
  <c r="AJ16" i="5"/>
  <c r="AJ15" i="5"/>
  <c r="AH15" i="5"/>
  <c r="AJ14" i="5"/>
  <c r="AJ13" i="5"/>
  <c r="AJ12" i="5"/>
  <c r="AJ11" i="5"/>
  <c r="AJ10" i="5"/>
  <c r="AJ9" i="5"/>
  <c r="AJ8" i="5"/>
  <c r="AJ7" i="5"/>
  <c r="AD33" i="5"/>
  <c r="AD32" i="5"/>
  <c r="AD31" i="5"/>
  <c r="AD30" i="5"/>
  <c r="AD29" i="5"/>
  <c r="AD28" i="5"/>
  <c r="AD27" i="5"/>
  <c r="AD26" i="5"/>
  <c r="AD25" i="5"/>
  <c r="AD24" i="5"/>
  <c r="AD23" i="5"/>
  <c r="AD22" i="5"/>
  <c r="AD21" i="5"/>
  <c r="AD20" i="5"/>
  <c r="AD19" i="5"/>
  <c r="AD18" i="5"/>
  <c r="AD17" i="5"/>
  <c r="AD16" i="5"/>
  <c r="AD15" i="5"/>
  <c r="AB15" i="5"/>
  <c r="AD14" i="5"/>
  <c r="AD13" i="5"/>
  <c r="AD12" i="5"/>
  <c r="AD11" i="5"/>
  <c r="AD10" i="5"/>
  <c r="AD9" i="5"/>
  <c r="AD8" i="5"/>
  <c r="AD7" i="5"/>
  <c r="X33" i="5"/>
  <c r="X32" i="5"/>
  <c r="X31" i="5"/>
  <c r="X30" i="5"/>
  <c r="X29" i="5"/>
  <c r="X28" i="5"/>
  <c r="X27" i="5"/>
  <c r="X26" i="5"/>
  <c r="X25" i="5"/>
  <c r="X24" i="5"/>
  <c r="X23" i="5"/>
  <c r="X22" i="5"/>
  <c r="X21" i="5"/>
  <c r="X20" i="5"/>
  <c r="X19" i="5"/>
  <c r="X18" i="5"/>
  <c r="X17" i="5"/>
  <c r="X16" i="5"/>
  <c r="X15" i="5"/>
  <c r="V15" i="5"/>
  <c r="X14" i="5"/>
  <c r="X13" i="5"/>
  <c r="X12" i="5"/>
  <c r="X11" i="5"/>
  <c r="X10" i="5"/>
  <c r="X9" i="5"/>
  <c r="X8" i="5"/>
  <c r="X7" i="5"/>
  <c r="R33" i="5"/>
  <c r="R32" i="5"/>
  <c r="R31" i="5"/>
  <c r="R30" i="5"/>
  <c r="R29" i="5"/>
  <c r="R28" i="5"/>
  <c r="R27" i="5"/>
  <c r="R26" i="5"/>
  <c r="R25" i="5"/>
  <c r="R24" i="5"/>
  <c r="R23" i="5"/>
  <c r="R22" i="5"/>
  <c r="R21" i="5"/>
  <c r="R20" i="5"/>
  <c r="R19" i="5"/>
  <c r="R18" i="5"/>
  <c r="R17" i="5"/>
  <c r="R16" i="5"/>
  <c r="R15" i="5"/>
  <c r="R14" i="5"/>
  <c r="R13" i="5"/>
  <c r="R12" i="5"/>
  <c r="R11" i="5"/>
  <c r="R10" i="5"/>
  <c r="R8" i="5"/>
  <c r="R9" i="5"/>
  <c r="R7" i="5"/>
  <c r="P15" i="5"/>
  <c r="K17" i="5"/>
  <c r="K15" i="5"/>
  <c r="K7" i="5"/>
  <c r="K34" i="5" s="1"/>
  <c r="AJ25" i="4"/>
  <c r="J5" i="7" s="1"/>
  <c r="AK24" i="4"/>
  <c r="AK23" i="4"/>
  <c r="AI23" i="4"/>
  <c r="AK22" i="4"/>
  <c r="AI22" i="4"/>
  <c r="AK21" i="4"/>
  <c r="AI21" i="4"/>
  <c r="AK20" i="4"/>
  <c r="AK19" i="4"/>
  <c r="AI19" i="4"/>
  <c r="AK18" i="4"/>
  <c r="AI18" i="4"/>
  <c r="AK17" i="4"/>
  <c r="AK16" i="4"/>
  <c r="AK15" i="4"/>
  <c r="AK14" i="4"/>
  <c r="AI14" i="4"/>
  <c r="AK13" i="4"/>
  <c r="AI13" i="4"/>
  <c r="AK12" i="4"/>
  <c r="AK11" i="4"/>
  <c r="AK10" i="4"/>
  <c r="AK9" i="4"/>
  <c r="AK8" i="4"/>
  <c r="AI8" i="4"/>
  <c r="AK7" i="4"/>
  <c r="AK6" i="4"/>
  <c r="AI6" i="4"/>
  <c r="AE23" i="4"/>
  <c r="AE22" i="4"/>
  <c r="AE21" i="4"/>
  <c r="AE20" i="4"/>
  <c r="AC23" i="4"/>
  <c r="W23" i="4"/>
  <c r="Q23" i="4"/>
  <c r="W14" i="4"/>
  <c r="AC13" i="4"/>
  <c r="AC8" i="4"/>
  <c r="AD25" i="4"/>
  <c r="H5" i="7" s="1"/>
  <c r="X25" i="4"/>
  <c r="F5" i="7" s="1"/>
  <c r="R25" i="4"/>
  <c r="D5" i="7" s="1"/>
  <c r="AE24" i="4"/>
  <c r="AC22" i="4"/>
  <c r="AC21" i="4"/>
  <c r="AE19" i="4"/>
  <c r="AC19" i="4"/>
  <c r="AE18" i="4"/>
  <c r="AC18" i="4"/>
  <c r="AE17" i="4"/>
  <c r="AE16" i="4"/>
  <c r="AE15" i="4"/>
  <c r="AE14" i="4"/>
  <c r="AC14" i="4"/>
  <c r="AE13" i="4"/>
  <c r="AE12" i="4"/>
  <c r="AE11" i="4"/>
  <c r="AE10" i="4"/>
  <c r="AE9" i="4"/>
  <c r="AE8" i="4"/>
  <c r="AE7" i="4"/>
  <c r="AE6" i="4"/>
  <c r="AC6" i="4"/>
  <c r="Y24" i="4"/>
  <c r="Y23" i="4"/>
  <c r="Y22" i="4"/>
  <c r="W22" i="4"/>
  <c r="Y21" i="4"/>
  <c r="W21" i="4"/>
  <c r="Y20" i="4"/>
  <c r="Y19" i="4"/>
  <c r="W19" i="4"/>
  <c r="Y18" i="4"/>
  <c r="W18" i="4"/>
  <c r="Y17" i="4"/>
  <c r="Y16" i="4"/>
  <c r="Y15" i="4"/>
  <c r="Y14" i="4"/>
  <c r="Y13" i="4"/>
  <c r="W13" i="4"/>
  <c r="Y12" i="4"/>
  <c r="Y11" i="4"/>
  <c r="Y10" i="4"/>
  <c r="Y9" i="4"/>
  <c r="Y8" i="4"/>
  <c r="W8" i="4"/>
  <c r="Y7" i="4"/>
  <c r="Y6" i="4"/>
  <c r="W6" i="4"/>
  <c r="Q21" i="4"/>
  <c r="Q19" i="4"/>
  <c r="Q8" i="4"/>
  <c r="Q18" i="4"/>
  <c r="Q14" i="4"/>
  <c r="Q13" i="4"/>
  <c r="Q6" i="4"/>
  <c r="L18" i="5"/>
  <c r="L19" i="5"/>
  <c r="L20" i="5"/>
  <c r="L21" i="5"/>
  <c r="L22" i="5"/>
  <c r="L23" i="5"/>
  <c r="L24" i="5"/>
  <c r="L25" i="5"/>
  <c r="L26" i="5"/>
  <c r="L27" i="5"/>
  <c r="L28" i="5"/>
  <c r="L29" i="5"/>
  <c r="L30" i="5"/>
  <c r="L31" i="5"/>
  <c r="L32" i="5"/>
  <c r="L33" i="5"/>
  <c r="L17" i="5"/>
  <c r="L14" i="5"/>
  <c r="L13" i="5"/>
  <c r="L12" i="5"/>
  <c r="L11" i="5"/>
  <c r="L10" i="5"/>
  <c r="L9" i="5"/>
  <c r="L8" i="5"/>
  <c r="L7" i="5"/>
  <c r="F25" i="4"/>
  <c r="AI34" i="5" l="1"/>
  <c r="J6" i="7" s="1"/>
  <c r="AH7" i="5"/>
  <c r="W34" i="5"/>
  <c r="F6" i="7" s="1"/>
  <c r="V7" i="5"/>
  <c r="Q34" i="5"/>
  <c r="D6" i="7" s="1"/>
  <c r="P7" i="5"/>
  <c r="AH17" i="5"/>
  <c r="AB17" i="5"/>
  <c r="V17" i="5"/>
  <c r="P17" i="5"/>
  <c r="R34" i="5"/>
  <c r="E6" i="7" s="1"/>
  <c r="AC25" i="4"/>
  <c r="X34" i="5"/>
  <c r="G6" i="7" s="1"/>
  <c r="AJ34" i="5"/>
  <c r="K6" i="7" s="1"/>
  <c r="AD34" i="5"/>
  <c r="I6" i="7" s="1"/>
  <c r="AK25" i="4"/>
  <c r="K5" i="7" s="1"/>
  <c r="Y25" i="4"/>
  <c r="G5" i="7" s="1"/>
  <c r="AC34" i="5"/>
  <c r="H6" i="7" s="1"/>
  <c r="AB7" i="5"/>
  <c r="AB34" i="5" s="1"/>
  <c r="AH34" i="5"/>
  <c r="V34" i="5"/>
  <c r="P34" i="5"/>
  <c r="Q25" i="4"/>
  <c r="AI25" i="4"/>
  <c r="AE25" i="4"/>
  <c r="I5" i="7" s="1"/>
  <c r="W25" i="4"/>
  <c r="S24" i="4"/>
  <c r="S23" i="4"/>
  <c r="S22" i="4"/>
  <c r="S21" i="4"/>
  <c r="S20" i="4"/>
  <c r="S19" i="4"/>
  <c r="S18" i="4"/>
  <c r="S17" i="4"/>
  <c r="S16" i="4"/>
  <c r="S15" i="4"/>
  <c r="S14" i="4"/>
  <c r="S13" i="4"/>
  <c r="S12" i="4"/>
  <c r="S11" i="4"/>
  <c r="S10" i="4"/>
  <c r="S9" i="4"/>
  <c r="S8" i="4"/>
  <c r="S7" i="4"/>
  <c r="S6" i="4"/>
  <c r="S25" i="4" l="1"/>
  <c r="E5" i="7"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<sst xmlns="http://schemas.openxmlformats.org/spreadsheetml/2006/main" count="599" uniqueCount="342">
  <si>
    <t>N°</t>
  </si>
  <si>
    <t xml:space="preserve">Componente </t>
  </si>
  <si>
    <t xml:space="preserve">I SEGUIMIENTO </t>
  </si>
  <si>
    <t xml:space="preserve">II SEGUIMIENTO </t>
  </si>
  <si>
    <t xml:space="preserve">III SEGUIMIENTO </t>
  </si>
  <si>
    <t xml:space="preserve">IV SEGUIMIENTO </t>
  </si>
  <si>
    <t xml:space="preserve">OBSERVACIONES </t>
  </si>
  <si>
    <t>% Avance Reportado</t>
  </si>
  <si>
    <t xml:space="preserve">% Esperado </t>
  </si>
  <si>
    <t xml:space="preserve">Programa de Transparencia y Ética Pública </t>
  </si>
  <si>
    <t xml:space="preserve">Estrategia de Rendición de Cuentas </t>
  </si>
  <si>
    <t xml:space="preserve">Estrategia de Racionalización </t>
  </si>
  <si>
    <t xml:space="preserve">
PROGRAMA DE TRANSPARENCIA Y ÉTICA DE LO PÚBLICO 2025 AUTORIDAD NACIONAL DE LICENCIAS AMBIENTALES -  ANLA</t>
  </si>
  <si>
    <t>Objetivo 2025:</t>
  </si>
  <si>
    <t xml:space="preserve">Promover y fortalecer las acciones hacia la cultura de la legalidad, lucha contra la corrupción y la apertura a los grupos de valor. </t>
  </si>
  <si>
    <t xml:space="preserve">Versión: </t>
  </si>
  <si>
    <r>
      <rPr>
        <b/>
        <sz val="12"/>
        <color rgb="FF000000"/>
        <rFont val="Century Gothic"/>
        <family val="2"/>
      </rPr>
      <t xml:space="preserve">V1. </t>
    </r>
    <r>
      <rPr>
        <sz val="12"/>
        <color rgb="FF000000"/>
        <rFont val="Century Gothic"/>
        <family val="1"/>
      </rPr>
      <t xml:space="preserve">Aprobado en Comité Institucional de Gestión y Desempeño el 27/12/2024  
</t>
    </r>
    <r>
      <rPr>
        <b/>
        <sz val="12"/>
        <color rgb="FF000000"/>
        <rFont val="Century Gothic"/>
        <family val="2"/>
      </rPr>
      <t xml:space="preserve">V2. </t>
    </r>
    <r>
      <rPr>
        <sz val="12"/>
        <color rgb="FF000000"/>
        <rFont val="Century Gothic"/>
        <family val="2"/>
      </rPr>
      <t xml:space="preserve">En el Comité Institucional de Gestión y Desempeño del 12/03/2025 se aprueban los siguientes ajustes: 
</t>
    </r>
    <r>
      <rPr>
        <b/>
        <sz val="12"/>
        <color rgb="FF000000"/>
        <rFont val="Century Gothic"/>
        <family val="2"/>
      </rPr>
      <t xml:space="preserve">1.  </t>
    </r>
    <r>
      <rPr>
        <sz val="12"/>
        <color rgb="FF000000"/>
        <rFont val="Century Gothic"/>
        <family val="2"/>
      </rPr>
      <t xml:space="preserve">Se ajusta el producto esperado de la actividad </t>
    </r>
    <r>
      <rPr>
        <b/>
        <sz val="12"/>
        <color rgb="FF000000"/>
        <rFont val="Century Gothic"/>
        <family val="2"/>
      </rPr>
      <t>1.2</t>
    </r>
    <r>
      <rPr>
        <sz val="12"/>
        <color rgb="FF000000"/>
        <rFont val="Century Gothic"/>
        <family val="2"/>
      </rPr>
      <t xml:space="preserve"> de  Procedimiento Formulado a Procedimiento cargado en GESPRO y socializado.
</t>
    </r>
    <r>
      <rPr>
        <b/>
        <sz val="12"/>
        <color rgb="FF000000"/>
        <rFont val="Century Gothic"/>
        <family val="2"/>
      </rPr>
      <t xml:space="preserve">2. </t>
    </r>
    <r>
      <rPr>
        <sz val="12"/>
        <color rgb="FF000000"/>
        <rFont val="Century Gothic"/>
        <family val="2"/>
      </rPr>
      <t xml:space="preserve">Se ajusta el producto esperado de la actividad </t>
    </r>
    <r>
      <rPr>
        <b/>
        <sz val="12"/>
        <color rgb="FF000000"/>
        <rFont val="Century Gothic"/>
        <family val="2"/>
      </rPr>
      <t xml:space="preserve">2.1.2 </t>
    </r>
    <r>
      <rPr>
        <sz val="12"/>
        <color rgb="FF000000"/>
        <rFont val="Century Gothic"/>
        <family val="2"/>
      </rPr>
      <t xml:space="preserve">de Propuesta de modificación de Instructivo ​a  Instructivo modificado, cargado en GESPRO y socializado.
</t>
    </r>
    <r>
      <rPr>
        <b/>
        <sz val="12"/>
        <color rgb="FF000000"/>
        <rFont val="Century Gothic"/>
        <family val="2"/>
      </rPr>
      <t xml:space="preserve">3. </t>
    </r>
    <r>
      <rPr>
        <sz val="12"/>
        <color rgb="FF000000"/>
        <rFont val="Century Gothic"/>
        <family val="2"/>
      </rPr>
      <t>Se ajusta la meta de la actividad</t>
    </r>
    <r>
      <rPr>
        <b/>
        <sz val="12"/>
        <color rgb="FF000000"/>
        <rFont val="Century Gothic"/>
        <family val="2"/>
      </rPr>
      <t xml:space="preserve"> 1.1.3 </t>
    </r>
    <r>
      <rPr>
        <sz val="12"/>
        <color rgb="FF000000"/>
        <rFont val="Century Gothic"/>
        <family val="2"/>
      </rPr>
      <t xml:space="preserve">de Un (1 )reporte ​a Tres (3) seguimientos .
</t>
    </r>
    <r>
      <rPr>
        <b/>
        <sz val="12"/>
        <color rgb="FF000000"/>
        <rFont val="Century Gothic"/>
        <family val="2"/>
      </rPr>
      <t xml:space="preserve">4. </t>
    </r>
    <r>
      <rPr>
        <sz val="12"/>
        <color rgb="FF000000"/>
        <rFont val="Century Gothic"/>
        <family val="2"/>
      </rPr>
      <t xml:space="preserve">Se ajusta la fecha de inicio y finalización para la actividad </t>
    </r>
    <r>
      <rPr>
        <b/>
        <sz val="12"/>
        <color rgb="FF000000"/>
        <rFont val="Century Gothic"/>
        <family val="2"/>
      </rPr>
      <t>1.2.1</t>
    </r>
    <r>
      <rPr>
        <sz val="12"/>
        <color rgb="FF000000"/>
        <rFont val="Century Gothic"/>
        <family val="2"/>
      </rPr>
      <t xml:space="preserve"> la fecha de inicio se ajusta del 03/02/2025 al 01/07/2025 y la fecha de finalización del 01/07/2025 al 31/12/2025.
</t>
    </r>
    <r>
      <rPr>
        <b/>
        <sz val="12"/>
        <color rgb="FF000000"/>
        <rFont val="Century Gothic"/>
        <family val="1"/>
      </rPr>
      <t>V3.</t>
    </r>
    <r>
      <rPr>
        <sz val="12"/>
        <color rgb="FF000000"/>
        <rFont val="Century Gothic"/>
        <family val="2"/>
      </rPr>
      <t xml:space="preserve"> En el Comité Institucional de Gestión y Desempeño del 27/08/2025 se aprueban los siguientes ajustes de la Estrategia de Rendición de Cuentas: 
</t>
    </r>
    <r>
      <rPr>
        <b/>
        <sz val="12"/>
        <color rgb="FF000000"/>
        <rFont val="Century Gothic"/>
        <family val="1"/>
      </rPr>
      <t>1.</t>
    </r>
    <r>
      <rPr>
        <sz val="12"/>
        <color rgb="FF000000"/>
        <rFont val="Century Gothic"/>
        <family val="2"/>
      </rPr>
      <t xml:space="preserve"> Se ajusta la fecha de finalización de la actividad </t>
    </r>
    <r>
      <rPr>
        <b/>
        <sz val="12"/>
        <color rgb="FF000000"/>
        <rFont val="Century Gothic"/>
        <family val="1"/>
      </rPr>
      <t xml:space="preserve">3.1.2 </t>
    </r>
    <r>
      <rPr>
        <sz val="12"/>
        <color rgb="FF000000"/>
        <rFont val="Century Gothic"/>
        <family val="2"/>
      </rPr>
      <t xml:space="preserve">de Conformar o actualizar (según sea el caso) el equipo técnico para el espacio de diálogo focalizado de rendición de cuentas con un grupo de valor priorizado.
</t>
    </r>
    <r>
      <rPr>
        <b/>
        <sz val="12"/>
        <color rgb="FF000000"/>
        <rFont val="Century Gothic"/>
        <family val="1"/>
      </rPr>
      <t>2.</t>
    </r>
    <r>
      <rPr>
        <sz val="12"/>
        <color rgb="FF000000"/>
        <rFont val="Century Gothic"/>
        <family val="2"/>
      </rPr>
      <t xml:space="preserve"> Se ajusta la fecha de finalización de la actividad</t>
    </r>
    <r>
      <rPr>
        <b/>
        <sz val="12"/>
        <color rgb="FF000000"/>
        <rFont val="Century Gothic"/>
        <family val="1"/>
      </rPr>
      <t xml:space="preserve"> 3.3.3</t>
    </r>
    <r>
      <rPr>
        <sz val="12"/>
        <color rgb="FF000000"/>
        <rFont val="Century Gothic"/>
        <family val="2"/>
      </rPr>
      <t xml:space="preserve"> de Realizar una jornada de sensibilización interna a cada uno de los equipos técnicos conformados para los espacios de diálogo de rendición de cuentas.
</t>
    </r>
    <r>
      <rPr>
        <b/>
        <sz val="12"/>
        <color rgb="FF000000"/>
        <rFont val="Century Gothic"/>
        <family val="1"/>
      </rPr>
      <t>3.</t>
    </r>
    <r>
      <rPr>
        <sz val="12"/>
        <color rgb="FF000000"/>
        <rFont val="Century Gothic"/>
        <family val="2"/>
      </rPr>
      <t xml:space="preserve"> Se ajusta la fecha de finalización y el producto esperado de la actividad de la actividad </t>
    </r>
    <r>
      <rPr>
        <b/>
        <sz val="12"/>
        <color rgb="FF000000"/>
        <rFont val="Century Gothic"/>
        <family val="1"/>
      </rPr>
      <t>3.5.</t>
    </r>
    <r>
      <rPr>
        <sz val="12"/>
        <color rgb="FF000000"/>
        <rFont val="Century Gothic"/>
        <family val="2"/>
      </rPr>
      <t xml:space="preserve"> Adquirir compromisos de mejora a la gestión institucional o justificar la no viabilización de propuestas de mejora recibidas por los grupos de valor en el marco de los espacios de diálogo de rendición de cuentas adelantados, en el caso de que aplique.
</t>
    </r>
    <r>
      <rPr>
        <b/>
        <sz val="12"/>
        <color rgb="FF000000"/>
        <rFont val="Century Gothic"/>
        <family val="1"/>
      </rPr>
      <t>4.</t>
    </r>
    <r>
      <rPr>
        <sz val="12"/>
        <color rgb="FF000000"/>
        <rFont val="Century Gothic"/>
        <family val="2"/>
      </rPr>
      <t xml:space="preserve"> Se ajusta la fecha de finalización de la actividad </t>
    </r>
    <r>
      <rPr>
        <b/>
        <sz val="12"/>
        <color rgb="FF000000"/>
        <rFont val="Century Gothic"/>
        <family val="1"/>
      </rPr>
      <t xml:space="preserve">3.6.2 </t>
    </r>
    <r>
      <rPr>
        <sz val="12"/>
        <color rgb="FF000000"/>
        <rFont val="Century Gothic"/>
        <family val="2"/>
      </rPr>
      <t xml:space="preserve">de Presentar al Comité Directivo los compromisos de  mejora a la gestión institucional con grupos de valor viabilizados en el marco de los espacios de diálogo de rendición de cuentas.
</t>
    </r>
    <r>
      <rPr>
        <b/>
        <sz val="12"/>
        <color rgb="FF000000"/>
        <rFont val="Century Gothic"/>
        <family val="1"/>
      </rPr>
      <t xml:space="preserve">5. </t>
    </r>
    <r>
      <rPr>
        <sz val="12"/>
        <color rgb="FF000000"/>
        <rFont val="Century Gothic"/>
        <family val="1"/>
      </rPr>
      <t>Se ajusta la fecha de finalización de la actividad</t>
    </r>
    <r>
      <rPr>
        <b/>
        <sz val="12"/>
        <color rgb="FF000000"/>
        <rFont val="Century Gothic"/>
        <family val="1"/>
      </rPr>
      <t xml:space="preserve"> 3.8.2</t>
    </r>
    <r>
      <rPr>
        <sz val="12"/>
        <color rgb="FF000000"/>
        <rFont val="Century Gothic"/>
        <family val="1"/>
      </rPr>
      <t xml:space="preserve"> de Elaborar y publicar el informe de cumplimiento de los lineamientos establecidos en el Manual Único de Rendición de Cuentas-MURC del espacio de diálogo focalizado.
</t>
    </r>
    <r>
      <rPr>
        <b/>
        <sz val="12"/>
        <color rgb="FF000000"/>
        <rFont val="Century Gothic"/>
        <family val="1"/>
      </rPr>
      <t>V4.</t>
    </r>
    <r>
      <rPr>
        <sz val="12"/>
        <color rgb="FF000000"/>
        <rFont val="Century Gothic"/>
        <family val="1"/>
      </rPr>
      <t xml:space="preserve"> En la reunión de Análisis solicitudes de ajustes de la Oficina Asesora de Planeación consignada en el Acta No. 002 - 2025 del 11/11/2025
</t>
    </r>
    <r>
      <rPr>
        <b/>
        <sz val="12"/>
        <color rgb="FF000000"/>
        <rFont val="Century Gothic"/>
        <family val="1"/>
      </rPr>
      <t>1.</t>
    </r>
    <r>
      <rPr>
        <sz val="12"/>
        <color rgb="FF000000"/>
        <rFont val="Century Gothic"/>
        <family val="1"/>
      </rPr>
      <t xml:space="preserve"> Se ajusta acción</t>
    </r>
    <r>
      <rPr>
        <b/>
        <sz val="12"/>
        <color rgb="FF000000"/>
        <rFont val="Century Gothic"/>
        <family val="1"/>
      </rPr>
      <t xml:space="preserve"> 3.6.2 </t>
    </r>
    <r>
      <rPr>
        <sz val="12"/>
        <color rgb="FF000000"/>
        <rFont val="Century Gothic"/>
        <family val="1"/>
      </rPr>
      <t xml:space="preserve">Socializar al Comité Directivo los compromisos de mejora a la gestión institucional con grupos de valor viabilizados en el marco de los espacios de diálogo de rendición de cuentas
</t>
    </r>
    <r>
      <rPr>
        <b/>
        <sz val="12"/>
        <color rgb="FF000000"/>
        <rFont val="Century Gothic"/>
        <family val="1"/>
      </rPr>
      <t>2.</t>
    </r>
    <r>
      <rPr>
        <sz val="12"/>
        <color rgb="FF000000"/>
        <rFont val="Century Gothic"/>
        <family val="1"/>
      </rPr>
      <t xml:space="preserve"> Se ajusta producto de la acción </t>
    </r>
    <r>
      <rPr>
        <b/>
        <sz val="12"/>
        <color rgb="FF000000"/>
        <rFont val="Century Gothic"/>
        <family val="1"/>
      </rPr>
      <t xml:space="preserve">3.6.2 </t>
    </r>
    <r>
      <rPr>
        <sz val="12"/>
        <color rgb="FF000000"/>
        <rFont val="Century Gothic"/>
        <family val="1"/>
      </rPr>
      <t xml:space="preserve">Dos (2) socializaciones a través de correo electrónico a Comité Directivo de los compromisos viabilizados
</t>
    </r>
    <r>
      <rPr>
        <b/>
        <sz val="12"/>
        <color rgb="FF000000"/>
        <rFont val="Century Gothic"/>
        <family val="1"/>
      </rPr>
      <t>3</t>
    </r>
    <r>
      <rPr>
        <sz val="12"/>
        <color rgb="FF000000"/>
        <rFont val="Century Gothic"/>
        <family val="1"/>
      </rPr>
      <t xml:space="preserve">. Se ajusta acción </t>
    </r>
    <r>
      <rPr>
        <b/>
        <sz val="12"/>
        <color rgb="FF000000"/>
        <rFont val="Century Gothic"/>
        <family val="1"/>
      </rPr>
      <t xml:space="preserve">3.6.3 </t>
    </r>
    <r>
      <rPr>
        <sz val="12"/>
        <color rgb="FF000000"/>
        <rFont val="Century Gothic"/>
        <family val="1"/>
      </rPr>
      <t xml:space="preserve">Socializar al Comité Directivo alertas sobre el avance de ejecución de los compromisos de mejora a la gestión institucional vigentes generados con grupos de valor en el marco de los espacios de diálogo de rendición de cuentas
</t>
    </r>
    <r>
      <rPr>
        <b/>
        <sz val="12"/>
        <color rgb="FF000000"/>
        <rFont val="Century Gothic"/>
        <family val="1"/>
      </rPr>
      <t xml:space="preserve">4. </t>
    </r>
    <r>
      <rPr>
        <sz val="12"/>
        <color rgb="FF000000"/>
        <rFont val="Century Gothic"/>
        <family val="1"/>
      </rPr>
      <t xml:space="preserve">Se ajusta producto de la acción </t>
    </r>
    <r>
      <rPr>
        <b/>
        <sz val="12"/>
        <color rgb="FF000000"/>
        <rFont val="Century Gothic"/>
        <family val="1"/>
      </rPr>
      <t xml:space="preserve">3.6.3 </t>
    </r>
    <r>
      <rPr>
        <sz val="12"/>
        <color rgb="FF000000"/>
        <rFont val="Century Gothic"/>
        <family val="1"/>
      </rPr>
      <t xml:space="preserve">Tres (3) socializaciones a través de correo electrónico a Comité Directivo de alertas a las que se dé lugar
</t>
    </r>
  </si>
  <si>
    <t xml:space="preserve">Nombre del Componente </t>
  </si>
  <si>
    <t xml:space="preserve">Nombre de la Estrategia </t>
  </si>
  <si>
    <t>Tema</t>
  </si>
  <si>
    <t>ítem</t>
  </si>
  <si>
    <t xml:space="preserve">Peso de la Actividad </t>
  </si>
  <si>
    <t>Peso por componente</t>
  </si>
  <si>
    <t>Actividades</t>
  </si>
  <si>
    <t xml:space="preserve">Meta  </t>
  </si>
  <si>
    <t>Producto</t>
  </si>
  <si>
    <t>Dependencia/grupo líder</t>
  </si>
  <si>
    <t>Dependencia/grupo apoyo</t>
  </si>
  <si>
    <t xml:space="preserve">Fecha de Inicio </t>
  </si>
  <si>
    <t xml:space="preserve">Fecha Finalización  </t>
  </si>
  <si>
    <t xml:space="preserve">SEGUIMIENTO A MARZO 31 DE 2025 -  I </t>
  </si>
  <si>
    <t>SEGUIMIENTO A JUNIO 30  DE 2025 - II</t>
  </si>
  <si>
    <t>SEGUIMIENTO A SEPTIEMBRE 30  DE 2025 -III</t>
  </si>
  <si>
    <t xml:space="preserve">SEGUIMIENTO A DICIEMBRE 31  DE 2025 - IV </t>
  </si>
  <si>
    <t>EVIDENCIA</t>
  </si>
  <si>
    <t>ANÁLISIS CUALITATIVO 
(AUTOEVALUACIÓN)</t>
  </si>
  <si>
    <t>VALIDACIÓN OAP
(Espacio exclusivo de la OAP)</t>
  </si>
  <si>
    <t>% Avance real acumulado de la acción</t>
  </si>
  <si>
    <t>% Avance real acumulado de la actividad</t>
  </si>
  <si>
    <t>% Avance esperado de la actividad
(Espacio exclusivo de la  OAP)</t>
  </si>
  <si>
    <t xml:space="preserve">Componente Transversal </t>
  </si>
  <si>
    <t>No Aplica</t>
  </si>
  <si>
    <t>Declaración</t>
  </si>
  <si>
    <t>1.1</t>
  </si>
  <si>
    <t>Crear la declaración del compromiso de implementación del Programa de Transparencia y ética pública.</t>
  </si>
  <si>
    <t>Un (1) Declaración Acogida</t>
  </si>
  <si>
    <t>Declaración Acogida</t>
  </si>
  <si>
    <t xml:space="preserve">Oficina Asesora de Planeación </t>
  </si>
  <si>
    <t xml:space="preserve">Dirección General </t>
  </si>
  <si>
    <t>Planeación</t>
  </si>
  <si>
    <t>1.2</t>
  </si>
  <si>
    <t>Formular procedimiento del ciclo del Programa de Transparencia propuesto por el Anexo Técnico del Decreto 1122 de 2024</t>
  </si>
  <si>
    <t xml:space="preserve">Un (1) Procedimiento Formulado </t>
  </si>
  <si>
    <t>Procedimiento cargado en GESPRO y socializado</t>
  </si>
  <si>
    <t>N/A</t>
  </si>
  <si>
    <t>Componente Programático</t>
  </si>
  <si>
    <t>1. Administración de riesgos</t>
  </si>
  <si>
    <t>1.1.Gestión de riesgos para la integridad pública</t>
  </si>
  <si>
    <t>1.1.1</t>
  </si>
  <si>
    <t>Realizar capacitación de riesgos institucionales</t>
  </si>
  <si>
    <t>1  Capacitación</t>
  </si>
  <si>
    <t>* Listado de asistencia
*Material utilizado</t>
  </si>
  <si>
    <t>Subdirección Administrativa y Financiera / Talento Humano</t>
  </si>
  <si>
    <t>1.1.2</t>
  </si>
  <si>
    <t>Actualizar los riesgos de corrupción para la vigencia 2026</t>
  </si>
  <si>
    <t># Hojas de vida</t>
  </si>
  <si>
    <t>Hojas de vida de riesgos actualizadas (GESRIESGOS)</t>
  </si>
  <si>
    <t xml:space="preserve">Líderes de Procesos </t>
  </si>
  <si>
    <t>1.1.3</t>
  </si>
  <si>
    <t xml:space="preserve">Realizar el monitoreo de los riesgos de corrupción cuatrimestral </t>
  </si>
  <si>
    <t xml:space="preserve">Tres (3) seguimientos </t>
  </si>
  <si>
    <t xml:space="preserve">Reporte de monitoreo de riesgos </t>
  </si>
  <si>
    <t>1.1.4</t>
  </si>
  <si>
    <t>Realizar la consulta pública de los riesgos de corrupción a través de la página web y grupos valor priorizados</t>
  </si>
  <si>
    <t>Una (1) consulta</t>
  </si>
  <si>
    <t xml:space="preserve">Documento con pantallazo de publicación y evidencia de socialización a los grupos priorizados. </t>
  </si>
  <si>
    <t>Comunicaciones</t>
  </si>
  <si>
    <t>1.1.5</t>
  </si>
  <si>
    <t>Realizar el seguimiento y evaluación de los riesgos de corrupción</t>
  </si>
  <si>
    <t xml:space="preserve"> Dos (2) seguimientos</t>
  </si>
  <si>
    <t xml:space="preserve"> Seguimientos publicados en Menú de Transparencia </t>
  </si>
  <si>
    <t>Oficina de Control Interno</t>
  </si>
  <si>
    <t>1.2. Gestión de riesgos de LA/FT/FP</t>
  </si>
  <si>
    <t>1.2.1</t>
  </si>
  <si>
    <t xml:space="preserve">Realizar un diagnóstico de la capacidad de la entidad para definir y gestionar riesgos de lavado de activos, financiación del terrorismo y proliferación de armas. </t>
  </si>
  <si>
    <t>Un (1) Documento</t>
  </si>
  <si>
    <t xml:space="preserve">Documento diagnóstico con propuestas </t>
  </si>
  <si>
    <t>1.3. Canales de denuncia</t>
  </si>
  <si>
    <t>1.3.1</t>
  </si>
  <si>
    <t>Dar a conocer a los gestores territoriales ambientales los canales de atención de la OCDI y su proceso en la ANLA en dos (2) sesiones</t>
  </si>
  <si>
    <t>Dos (2) Sesiones</t>
  </si>
  <si>
    <t>Listado de asistencia material utilizado</t>
  </si>
  <si>
    <t>Oficina Control Disciplinario Interno</t>
  </si>
  <si>
    <t>Subdirección Administrativa y Financiera / Talento Humano
Subdirección de Mecanismos de Participación Ciudadano
Contacto Center</t>
  </si>
  <si>
    <t>1.3.2</t>
  </si>
  <si>
    <t>Realizar tres (3) espacios en vivo en redes sociales para socializar temas disciplinarios a los grupos de valor</t>
  </si>
  <si>
    <t>Tres (3) Espacios</t>
  </si>
  <si>
    <t>Informe de implementación del espacio en vivo</t>
  </si>
  <si>
    <t xml:space="preserve">Grupo de comunicaciones </t>
  </si>
  <si>
    <t>1.3.3</t>
  </si>
  <si>
    <t xml:space="preserve">Divulgar en cuatro (4) campañas los canales de línea de ética a través de redes sociales </t>
  </si>
  <si>
    <t>Cuatro (4) Campañas</t>
  </si>
  <si>
    <t>Divulgaciones por redes sociales</t>
  </si>
  <si>
    <t>1.3.4</t>
  </si>
  <si>
    <t>Informar en dos (2) sesiones los datos globales de las noticias disciplinarias recibidas por línea de ética al Comité de Institucional de Gestión y Desempeño</t>
  </si>
  <si>
    <t>Dos (2) sesiones</t>
  </si>
  <si>
    <t>Presentación</t>
  </si>
  <si>
    <t>Oficina Asesora de Planeación</t>
  </si>
  <si>
    <t>1.4. Debida diligencia</t>
  </si>
  <si>
    <t>1.4.1</t>
  </si>
  <si>
    <t xml:space="preserve">Analizar por grupos de valor priorizados la implicación de la debida diligencia. </t>
  </si>
  <si>
    <t>Un (1) Plan implementado</t>
  </si>
  <si>
    <t>Plan de trabajo de ejecución</t>
  </si>
  <si>
    <t>Ninguno</t>
  </si>
  <si>
    <t>2. Modelo de Estado Abierto</t>
  </si>
  <si>
    <t>2.1. Acceso a la información pública y transparencia</t>
  </si>
  <si>
    <t>2.1.1</t>
  </si>
  <si>
    <t xml:space="preserve">Realizar piezas de comunicación para la concientización sobre la importancia de documentos accesibles </t>
  </si>
  <si>
    <t>Dos (2) piezas</t>
  </si>
  <si>
    <t>Piezas de comunicación interna</t>
  </si>
  <si>
    <t>Oficina Asesora de Planeación /Subdirección de Mecanismos de Participación Ciudadana Ambiental - Grupo Estado Ciudadanías</t>
  </si>
  <si>
    <t xml:space="preserve">Comunicaciones </t>
  </si>
  <si>
    <t>2.1.2</t>
  </si>
  <si>
    <t xml:space="preserve">Evaluar la modificación del Instructivo para la generación y publicación de contenidos en la página web y la intranet de la ANLA -GCM-IN-01- para incluir lineamientos generales sobre documento accesibles </t>
  </si>
  <si>
    <t xml:space="preserve">Un (1) documento </t>
  </si>
  <si>
    <t>Instructivo modificado, cargado en GESPRO y socializado ​</t>
  </si>
  <si>
    <t>Oficina Asesora de Planeación /Comunicaciones/Subdirección de Mecanismos de Participación Ciudadana Ambiental - Grupo Relación Estado Ciudadanías</t>
  </si>
  <si>
    <t>2.2. Integridad pública y cultura de la legalidad</t>
  </si>
  <si>
    <t>2.2.1</t>
  </si>
  <si>
    <t>Realizar un concurso que permita apropiar el código de integridad de la entidad.</t>
  </si>
  <si>
    <t>Un (1) listado de asistencia de la actividad.
Una (1) pieza de comunicación</t>
  </si>
  <si>
    <t xml:space="preserve">Listados de asistencia y pieza comunicativa </t>
  </si>
  <si>
    <t>Subdirección Administrativa y Financiera-Talento Humano</t>
  </si>
  <si>
    <t>2.3. Diálogo y corresponsabilidad</t>
  </si>
  <si>
    <t>2.3.1</t>
  </si>
  <si>
    <t xml:space="preserve">Divulgar a grupos de valor de mecanismos de participación a la gestión pública. </t>
  </si>
  <si>
    <t xml:space="preserve">Seis (6) Piezas de comunicación en redes sociales </t>
  </si>
  <si>
    <t xml:space="preserve">Piezas de comunicación en redes sociales </t>
  </si>
  <si>
    <t>Subdirección de Mecanismos de Participación Ciudadana Ambiental - Grupo Estado Ciudadanías</t>
  </si>
  <si>
    <t xml:space="preserve"> Grupo de comunicaciones </t>
  </si>
  <si>
    <t>3. Iniciativas adicionales</t>
  </si>
  <si>
    <t xml:space="preserve">3.1  Campaña de difusión Lucha contra la Corrupción </t>
  </si>
  <si>
    <t>3.1.1</t>
  </si>
  <si>
    <t>Formular mínimo dos veces al año piezas o acciones comunicativas para la conmemoración del  día nacional e internacional de lucha contra la corrupción.</t>
  </si>
  <si>
    <t xml:space="preserve">Dos (2) piezas </t>
  </si>
  <si>
    <t xml:space="preserve">3.2 Capacitación </t>
  </si>
  <si>
    <t>3.2.2</t>
  </si>
  <si>
    <t>Realizar una jornada de capacitación sobre Programa de Transparencia y Ética pública</t>
  </si>
  <si>
    <t>Una (1) capacitación</t>
  </si>
  <si>
    <t xml:space="preserve"> * Acta de la sesión
* Listado de asistencia
*Material utilizado</t>
  </si>
  <si>
    <t>TOTAL PARA EL PERIODO</t>
  </si>
  <si>
    <r>
      <rPr>
        <b/>
        <sz val="14"/>
        <rFont val="Arial Narrow"/>
        <family val="2"/>
      </rPr>
      <t>ESTRATEGIA DE RENDICIÓN DE CUENTAS 2025</t>
    </r>
    <r>
      <rPr>
        <b/>
        <sz val="10"/>
        <rFont val="Arial Narrow"/>
        <family val="2"/>
      </rPr>
      <t xml:space="preserve">
AUTORIDAD NACIONAL DE LICENCIAS AMBIENTALES - ANLA</t>
    </r>
  </si>
  <si>
    <t>Ministerio de Ambiente y  Desarrollo Sostenible República de Colombia</t>
  </si>
  <si>
    <t>Reto del proceso de rendición de cuentas</t>
  </si>
  <si>
    <t>Consolidar una rendición de cuentas que permita la permanente interlocución e incidencia por parte de nuestros grupos de valor en la gestión pública de la Entidad.</t>
  </si>
  <si>
    <t>Meta del reto</t>
  </si>
  <si>
    <t>Indicador</t>
  </si>
  <si>
    <t>Objetivos específicos</t>
  </si>
  <si>
    <t>Plazo o período de la estrategia</t>
  </si>
  <si>
    <t>Desde</t>
  </si>
  <si>
    <t>Hasta</t>
  </si>
  <si>
    <t xml:space="preserve">Diversificar y dinamizar los espacios de diálogo, los canales y los medios empleados para el acceso a la información por parte de nuestros grupos de valor, y promover la adquisición y cumplimiento de compromisos de mejora a la gestión institucional. </t>
  </si>
  <si>
    <r>
      <t xml:space="preserve">Realizar </t>
    </r>
    <r>
      <rPr>
        <sz val="10"/>
        <rFont val="Arial Narrow"/>
        <family val="2"/>
      </rPr>
      <t>dos (2)</t>
    </r>
    <r>
      <rPr>
        <sz val="10"/>
        <color theme="1"/>
        <rFont val="Arial Narrow"/>
        <family val="2"/>
      </rPr>
      <t xml:space="preserve"> espacios de diálogo de rendición de cuentas en cumplimiento de lo establecido en la Ley 1757 de 2015, en los cuales se desarrollen a cabalidad los elementos de Información, Diálogo y Responsabilidad con nuestros grupos de valor, y hacer parte del espacio de diálogo sectorial liderado por el Ministerio de Ambiente y Desarrollo Sostenible en el caso que la entidad sea convocada.</t>
    </r>
  </si>
  <si>
    <t xml:space="preserve">Porcentaje de implementación de la estrategia de rendición de cuentas. </t>
  </si>
  <si>
    <r>
      <t>1. Divulgar información clara, completa, oportuna y de calidad sobre la gestión institucional 
2. Diversificar los espacios de diálogo de rendición de cuentas</t>
    </r>
    <r>
      <rPr>
        <sz val="10"/>
        <color theme="9"/>
        <rFont val="Arial Narrow"/>
        <family val="2"/>
      </rPr>
      <t xml:space="preserve"> </t>
    </r>
    <r>
      <rPr>
        <sz val="10"/>
        <rFont val="Arial Narrow"/>
        <family val="2"/>
      </rPr>
      <t>liderados por al ANLA
3. Promover la adquisición y el cumplimiento de compromisos de mejora a la gestión institucional en el marco de la rendición de cuentas en los espacios de diálogo liderados por la ANLA</t>
    </r>
  </si>
  <si>
    <t>Elemento</t>
  </si>
  <si>
    <t>Acciones</t>
  </si>
  <si>
    <t>Meta o producto</t>
  </si>
  <si>
    <t>Responsable</t>
  </si>
  <si>
    <t>Fecha inicio</t>
  </si>
  <si>
    <t>Fecha programada</t>
  </si>
  <si>
    <t xml:space="preserve">Ponderación de los elementos de la estrategia  </t>
  </si>
  <si>
    <t xml:space="preserve">Ponderación de las actividades de la  estrategia  </t>
  </si>
  <si>
    <r>
      <rPr>
        <b/>
        <sz val="10"/>
        <rFont val="Arial Narrow"/>
        <family val="2"/>
      </rPr>
      <t xml:space="preserve">Elemento Información: </t>
    </r>
    <r>
      <rPr>
        <sz val="10"/>
        <rFont val="Arial Narrow"/>
        <family val="2"/>
      </rPr>
      <t xml:space="preserve">acceso a información de calidad y en lenguaje claro sobre la gestión institucional </t>
    </r>
  </si>
  <si>
    <t>1.1.</t>
  </si>
  <si>
    <t>Elaborar y divulgar un informe de gestión de rendición de cuentas en lenguaje claro y formato accesible</t>
  </si>
  <si>
    <t>Elaborar y divulgar un informe de gestión rendición de cuentas a los grupos de valor</t>
  </si>
  <si>
    <t>Un (1) informe de gestión de rendición de cuentas  elaborado y divulgado a grupos de valor (Debe Incluir ODS-DDHH-indicadores) y enfoque de construcción de paz)</t>
  </si>
  <si>
    <t>Grupo de Comunicaciones
Grupo de Relación de Estado Ciudadanías</t>
  </si>
  <si>
    <t>1.1.2.</t>
  </si>
  <si>
    <t>Establecer y elaborar recursos en lenguaje claro de carácter sintético y explicativo del informe de gestión de rendición de cuentas.</t>
  </si>
  <si>
    <t>Recursos en lenguaje claro de carácter sintético y explicativo de los informes de gestión de rendición de cuentas.</t>
  </si>
  <si>
    <t>Grupo de Relación de Estado Ciudadanías</t>
  </si>
  <si>
    <t>Grupo de Comunicaciones</t>
  </si>
  <si>
    <t>1.2.</t>
  </si>
  <si>
    <t xml:space="preserve">Elaborar y publicar el informe de rendición de cuentas de las obligaciones en la implementación del Acuerdo de Paz a cargo de la ANLA y conforme a lo solicitado por el Departamento Administrativo de la Función Pública </t>
  </si>
  <si>
    <t>Elaborar,publicar y divulgar el Informe de rendición de cuentas de las obligaciones en la implementación del Acuerdo de Paz</t>
  </si>
  <si>
    <t xml:space="preserve">Un (1) informe de rendición de cuentas de las obligaciones en la implementación del Acuerdo de Paz elaborado, publicado y divulgado </t>
  </si>
  <si>
    <t>1.3.</t>
  </si>
  <si>
    <t>Fortalecer la entrega proactiva y en lenguaje claro de información relacionada con el proceso de rendición de cuentas</t>
  </si>
  <si>
    <t>1.3.1.</t>
  </si>
  <si>
    <t>Establecer la marca de imagen y las plantillas para adelantar los procesos comunicativos y de entrega de información para el espacio de diálogo focalizado de rendición de cuentas</t>
  </si>
  <si>
    <t>Marca de imagen y plantillas elaboradas y aprobadas para adelantar los procesos comunicativos y de entrega de información para el espacio de diálogo focalizado de rendición de cuentas</t>
  </si>
  <si>
    <t>Dirección general
Grupo de Relación de Estado Ciudadanías
Oficina Asesora de Planeación</t>
  </si>
  <si>
    <t>1.3.2.</t>
  </si>
  <si>
    <t>Establecer la marca de imagen y las plantillas para adelantar los procesos comunicativos y de entrega de información para el espacio de diálogo institucional de rendición de cuentas</t>
  </si>
  <si>
    <t>Marca de imagen y plantillas elaboradas y aprobadas para adelantar los procesos comunicativos y de entrega de información para el espacio de diálogo institucional de rendición de cuentas</t>
  </si>
  <si>
    <t>Dirección general
Grupo de Relación Estado Ciudadanías
Oficina Asesora de Planeación</t>
  </si>
  <si>
    <t>1.3.3.</t>
  </si>
  <si>
    <t>Formular e implementar una estrategia de comunicaciones para la entrega proactiva de información para cada una de las fases de los espacios de diálogo de rendición de cuentas</t>
  </si>
  <si>
    <t xml:space="preserve">
 Plan de difusión del componente de comunicaciones formulado e implementado​
</t>
  </si>
  <si>
    <t>Grupo de Relación Estado Ciudadanías
Oficina Asesora de Planeación</t>
  </si>
  <si>
    <t>1.4.</t>
  </si>
  <si>
    <t xml:space="preserve">Actualizar la información de Rendición de Cuentas en el sitio web de la entidad  </t>
  </si>
  <si>
    <t>Actualizar el micrositio de rendición de cuentas de la ANLA constantemente</t>
  </si>
  <si>
    <t>Micrositio de rendición de cuentas de la ANLA actualizado constantemente (Bitácora de actualización)</t>
  </si>
  <si>
    <t>1.4.2</t>
  </si>
  <si>
    <t>Realizar seguimiento a la actualización Micrositio de rendición de cuentas</t>
  </si>
  <si>
    <r>
      <t>Segui</t>
    </r>
    <r>
      <rPr>
        <sz val="10"/>
        <color theme="1"/>
        <rFont val="Arial Narrow"/>
        <family val="2"/>
      </rPr>
      <t>miento Trimestral a la Bi</t>
    </r>
    <r>
      <rPr>
        <sz val="10"/>
        <rFont val="Arial Narrow"/>
        <family val="2"/>
      </rPr>
      <t>tácora de actualización Micrositio de rendición de cuentas</t>
    </r>
  </si>
  <si>
    <r>
      <rPr>
        <b/>
        <sz val="10"/>
        <rFont val="Arial Narrow"/>
        <family val="2"/>
      </rPr>
      <t>Elemento diálogo:</t>
    </r>
    <r>
      <rPr>
        <sz val="10"/>
        <rFont val="Arial Narrow"/>
        <family val="2"/>
      </rPr>
      <t xml:space="preserve"> desarrollar espacios de diálogo que permitan la participación y retroalimentación entre la entidad y sus grupos de valor sobre la gestión institucional</t>
    </r>
  </si>
  <si>
    <t>2.1.</t>
  </si>
  <si>
    <t>Consultar a los grupos valor los temas de interés y metodologías a desarrollar en los espacios de diálogo de rendición de cuentas</t>
  </si>
  <si>
    <t>2.1.1.</t>
  </si>
  <si>
    <t>Consultar a nuestros grupos valor los temas de interés y metodologías a desarrollar en los espacios de diálogo institucional y focalizado de rendición de cuentas</t>
  </si>
  <si>
    <t>Un (1) ejercicio de consulta a los grupos de valor sobre temas de interés y metodologías a desarrollar en los espacios de diálogo de rendición de cuentas</t>
  </si>
  <si>
    <t>Grupo de Relación Estado Ciudadanías</t>
  </si>
  <si>
    <t>Grupo de Comunicaciones
Oficina Asesora de Planeación</t>
  </si>
  <si>
    <t>2.2.</t>
  </si>
  <si>
    <t>Llevar a cabo espacios de diálogo de rendición de cuentas</t>
  </si>
  <si>
    <t>2.2.1.</t>
  </si>
  <si>
    <t xml:space="preserve">Ejecutar espacios de diálogo de rendición de cuentas </t>
  </si>
  <si>
    <r>
      <rPr>
        <sz val="10"/>
        <color theme="1"/>
        <rFont val="Arial Narrow"/>
        <family val="2"/>
      </rPr>
      <t xml:space="preserve">Dos (2) espacios </t>
    </r>
    <r>
      <rPr>
        <sz val="10"/>
        <rFont val="Arial Narrow"/>
        <family val="2"/>
      </rPr>
      <t>de diálogo de rendición de cuentas llevados a cabo</t>
    </r>
    <r>
      <rPr>
        <sz val="10"/>
        <color rgb="FFFF0000"/>
        <rFont val="Arial Narrow"/>
        <family val="2"/>
      </rPr>
      <t xml:space="preserve"> </t>
    </r>
  </si>
  <si>
    <t>Grupo de Comunicaciones
Oficina Asesora de Planeación
Subdirección Administrativa y Financiera
Dirección General</t>
  </si>
  <si>
    <r>
      <rPr>
        <b/>
        <sz val="10"/>
        <color rgb="FF000000"/>
        <rFont val="Arial Narrow"/>
        <family val="2"/>
      </rPr>
      <t xml:space="preserve">Elemento responsabilidad: </t>
    </r>
    <r>
      <rPr>
        <sz val="10"/>
        <color rgb="FF000000"/>
        <rFont val="Arial Narrow"/>
        <family val="2"/>
      </rPr>
      <t xml:space="preserve">viabilizar propuestas de mejora a la gestión institucional presentadas por los grupos de valor en los espacios de diálogo, adquirir e implementar compromisos a partir de éstas y hacerles seguimiento a su avance y cumplimiento. </t>
    </r>
  </si>
  <si>
    <t>3.1.</t>
  </si>
  <si>
    <t>Actualizar o conformar (según sea el caso) los equipos de rendición de cuentas de la entidad</t>
  </si>
  <si>
    <t>3.1.1.</t>
  </si>
  <si>
    <t>Actualizar el Equipo líder de rendición de cuentas de la entidad</t>
  </si>
  <si>
    <t>Un (1) equipo líder de rendición de cuentas actualizado</t>
  </si>
  <si>
    <t>Dirección General
Grupo de Comunicaciones
Subdirección Administrativa y Financiera
Oficina Asesora de Planeación
Oficina de Tecnologías de la Información</t>
  </si>
  <si>
    <t>3.1.2.</t>
  </si>
  <si>
    <r>
      <t>Conformar o actualizar (según sea el caso) el equipo técnico para el espacio de diálogo focalizado de rendición de cuentas con un grupo de valor priorizado</t>
    </r>
    <r>
      <rPr>
        <u/>
        <sz val="10"/>
        <rFont val="Arial Narrow"/>
        <family val="2"/>
      </rPr>
      <t xml:space="preserve"> </t>
    </r>
    <r>
      <rPr>
        <sz val="10"/>
        <rFont val="Arial Narrow"/>
        <family val="2"/>
      </rPr>
      <t xml:space="preserve"> </t>
    </r>
  </si>
  <si>
    <t>Un (1) equipo técnico para el espacio de diálogo focalizado de rendición de cuentas conformado o actualizado</t>
  </si>
  <si>
    <t>Todas las dependencias</t>
  </si>
  <si>
    <t>3.1.3.</t>
  </si>
  <si>
    <t xml:space="preserve">Conformar o actualizar (según sea el caso) el equipo técnico para el espacio de diálogo institucional de rendición de cuentas </t>
  </si>
  <si>
    <t>Un (1) equipo técnico para el espacio de diálogo institucional de rendición de cuentas conformado o actualizado</t>
  </si>
  <si>
    <t>3.2</t>
  </si>
  <si>
    <t>Divulgar ampliamente a nuestros grupos de valor información relacionada sobre en qué consiste el mecanismo de rendición y petición de cuentas</t>
  </si>
  <si>
    <t>3.2.1</t>
  </si>
  <si>
    <t xml:space="preserve">Estructurar e implementar un cronograma para la divulgación de información </t>
  </si>
  <si>
    <t>Un (1) cronograma de divulgación de información sobre en qué consiste el mecanismo de rendición y petición de cuentas formulado e implementado</t>
  </si>
  <si>
    <t>3.3</t>
  </si>
  <si>
    <t>Realizar jornadas de sensibilización internas sobre rendición de cuentas al Comité Directivo, al Equipo líder de rendición de cuentas, a los equipos técnicos conformados para cada espacio de diálogo de rendición de cuentas y a los demás colaboradores de la entidad</t>
  </si>
  <si>
    <t>3.3.1</t>
  </si>
  <si>
    <t>Realizar una jornada de sensibilización interna a los colaboradores de la Entidad sobre rendición de cuentas</t>
  </si>
  <si>
    <t>Una (1) jornada de sensibilización interna a los colaboradores de la Entidad sobre rendición de cuentas realizada</t>
  </si>
  <si>
    <t>Oficina Asesora de Planeación
Grupo de Comunicaciones</t>
  </si>
  <si>
    <t>3.3.2</t>
  </si>
  <si>
    <t>Realizar una jornada de sensibilización interna al Equipo líder de la rendición de cuentas sobre rendición de cuentas</t>
  </si>
  <si>
    <t>Una (1) jornada de sensibilización interna al Equipo líder de la rendición de cuentas sobre rendición de cuentas realizada</t>
  </si>
  <si>
    <t>3.3.3</t>
  </si>
  <si>
    <t xml:space="preserve">Realizar una jornada de sensibilización interna a cada uno de los equipos técnicos conformados para los espacios de diálogo de rendición de cuentas </t>
  </si>
  <si>
    <t xml:space="preserve">Dos (2) jornadas de sensibilización interna  a cada uno de los equipos técnicos conformados para los espacios de diálogo de rendición de cuentas </t>
  </si>
  <si>
    <t>3.3.4</t>
  </si>
  <si>
    <t>Realizar una jornada de sensibilización interna al Comité Directivo sobre rendición de cuentas</t>
  </si>
  <si>
    <t>Una (1) jornada de sensibilización interna al Comité Directivo sobre rendición de cuentas realizada</t>
  </si>
  <si>
    <t>3.4.</t>
  </si>
  <si>
    <t>Revisar y ajustar los formatos y documentos asociados al procedimiento de rendición de cuentas</t>
  </si>
  <si>
    <t>Cinco (5) documentos ​ (Procedimiento y​ Formatos)​</t>
  </si>
  <si>
    <t>3.5.</t>
  </si>
  <si>
    <t>Adquirir compromisos de mejora a la gestión institucional o justificar la no viabilización de propuestas de mejora recibidas por los grupos de valor en el marco de los espacios de diálogo de rendición de cuentas adelantados, en el caso de que aplique</t>
  </si>
  <si>
    <t>Dos (2) matrices de vialibilización de compromisos de mejora a la gestión institucional debidamente diligenciada con la programación de los compromisos adquiridos o la justificación de la no viabilización de propuestas de mejora recibidas por los grupos de valor en el marco de los espacios de diálogo de rendición de cuentas adelantados, en el caso de que aplique, publicada</t>
  </si>
  <si>
    <t>3.6.</t>
  </si>
  <si>
    <t>Hacer seguimiento a los compromisos de mejora a la gestión institucional vigentes generados con grupos de valor en el marco de los espacios de diálogo de rendición de cuentas adelantados</t>
  </si>
  <si>
    <t>3.6.1.</t>
  </si>
  <si>
    <t>Realizar seguimiento trimestral a los compromisos de mejora a la gestión institucional vigentes generados con grupos de valor en el marco de los espacios de diálogo de rendición de cuentas</t>
  </si>
  <si>
    <t>Tres (3) seguimientos realizados al avance de los compromisos de mejora​</t>
  </si>
  <si>
    <t>3.6.2.</t>
  </si>
  <si>
    <t>Socializar al Comité Directivo los compromisos de mejora a la gestión institucional con grupos de valor viabilizados en el marco de los espacios de diálogo de rendición de cuentas</t>
  </si>
  <si>
    <t>Dos (2) socializaciones a través de correo electrónico a Comité Directivo de los compromisos viabilizados</t>
  </si>
  <si>
    <t>3.6.3.</t>
  </si>
  <si>
    <t>Socializar al Comité Directivo alertas sobre el avance de ejecución de los compromisos de mejora a la gestión institucional vigentes generados con grupos de valor en el marco de los espacios de diálogo de rendición de cuentas</t>
  </si>
  <si>
    <t>Tres (3) socializaciones a través de correo electrónico a Comité Directivo de alertas a las que se dé lugar</t>
  </si>
  <si>
    <t>3.7.</t>
  </si>
  <si>
    <t>Aplicar la encuesta de experiencia en los espacios de diálogo de rendición de cuentas</t>
  </si>
  <si>
    <t>3.7.1.</t>
  </si>
  <si>
    <r>
      <t>Aplicar la encuesta de experiencia en el espacio de diálogo institucional de rendición de cuen</t>
    </r>
    <r>
      <rPr>
        <sz val="10"/>
        <color theme="9"/>
        <rFont val="Arial Narrow"/>
        <family val="2"/>
      </rPr>
      <t>t</t>
    </r>
    <r>
      <rPr>
        <sz val="10"/>
        <rFont val="Arial Narrow"/>
        <family val="2"/>
      </rPr>
      <t>as</t>
    </r>
  </si>
  <si>
    <t>Dos (2) encuestas de experiencia aplicadas en los espacios de diálogo de rendición de cuentas liderados por la Entidad</t>
  </si>
  <si>
    <t>3.7.2.</t>
  </si>
  <si>
    <r>
      <t xml:space="preserve">Aplicar la encuesta de experiencia en el espacio de diálogo de rendición de cuentas con un grupo de valor priorizado </t>
    </r>
    <r>
      <rPr>
        <b/>
        <sz val="10"/>
        <rFont val="Arial Narrow"/>
        <family val="2"/>
      </rPr>
      <t xml:space="preserve"> </t>
    </r>
  </si>
  <si>
    <t>3.8.</t>
  </si>
  <si>
    <t>Elaborar y publicar el informe de cumplimiento de los lineamientos establecidos en el Manual Único de Rendición de Cuentas-MURC de los espacios de diálogo de rendición de cuentas adelantados</t>
  </si>
  <si>
    <t>3.8.1.</t>
  </si>
  <si>
    <t>Elaborar y publicar el informe de cumplimiento de los lineamientos establecidos en el Manual Único de Rendición de Cuentas-MURC del espacio de diálogo institucional</t>
  </si>
  <si>
    <t>Dos (2) informes de cumplimiento de los lineamientos establecidos en el Manual Único de Rendición de Cuentas-MURC, correspondientes con cada de espacio de diálogo liderado por la Entidad</t>
  </si>
  <si>
    <t>3.8.2.</t>
  </si>
  <si>
    <r>
      <t>Elaborar y publicar el informe de cumplimiento de los lineamientos establecidos en el Manual Único de Rendición de Cuentas-MURC del espacio de diálogo</t>
    </r>
    <r>
      <rPr>
        <b/>
        <sz val="10"/>
        <rFont val="Arial Narrow"/>
        <family val="2"/>
      </rPr>
      <t xml:space="preserve"> </t>
    </r>
    <r>
      <rPr>
        <sz val="10"/>
        <rFont val="Arial Narrow"/>
        <family val="2"/>
      </rPr>
      <t>focalizado</t>
    </r>
  </si>
  <si>
    <t>Nombre de la entidad:</t>
  </si>
  <si>
    <t>AUTORIDAD NACIONAL DE LICENCIAS AMBIENTALES</t>
  </si>
  <si>
    <t>Sector administrativo:</t>
  </si>
  <si>
    <t>AMBIENTE Y DESARROLLO SOSTENIBLE</t>
  </si>
  <si>
    <t>Departamento:</t>
  </si>
  <si>
    <t>Bogotá D.C</t>
  </si>
  <si>
    <t>Municipio:</t>
  </si>
  <si>
    <t xml:space="preserve">Bogotá </t>
  </si>
  <si>
    <t xml:space="preserve">Reporte Dependencia </t>
  </si>
  <si>
    <t>Monitoreo Oficina Asesora de planeación</t>
  </si>
  <si>
    <t>Seguimiento Oficina  control interno</t>
  </si>
  <si>
    <t>NO.</t>
  </si>
  <si>
    <t xml:space="preserve">Tramites </t>
  </si>
  <si>
    <t xml:space="preserve">Situación actual </t>
  </si>
  <si>
    <t xml:space="preserve">Mejora A implementar </t>
  </si>
  <si>
    <t xml:space="preserve">Tipo de Racionalización </t>
  </si>
  <si>
    <t>Beneficio al ciudadano y/o Entidad</t>
  </si>
  <si>
    <t>Evidencias del cumplimiento</t>
  </si>
  <si>
    <t>Acción de racionalización</t>
  </si>
  <si>
    <t xml:space="preserve">Fecha Final </t>
  </si>
  <si>
    <t xml:space="preserve">Responsables </t>
  </si>
  <si>
    <t xml:space="preserve">Respondió SI/NO </t>
  </si>
  <si>
    <t>Pregunta</t>
  </si>
  <si>
    <t xml:space="preserve">Evidencias </t>
  </si>
  <si>
    <t xml:space="preserve">Reporte Cualitativo </t>
  </si>
  <si>
    <t xml:space="preserve">Reporte Cuantitativo </t>
  </si>
  <si>
    <t>SI/NO</t>
  </si>
  <si>
    <t xml:space="preserve">Puntaje monitoreo de la estrategia de racionalización en el SUIT - Esperado </t>
  </si>
  <si>
    <t>Puntaje monitoreo de la estrategia de racionalización en el SUIT - Ejecutado (revisado)</t>
  </si>
  <si>
    <t>Observaciones/Recomendaciones</t>
  </si>
  <si>
    <t xml:space="preserve">SI/NO </t>
  </si>
  <si>
    <t xml:space="preserve">Puntaje monitoreo de la estrategia de racionalización en el SUIT - Ejecutado </t>
  </si>
  <si>
    <t>Permisos por fuera de licencia - Minería</t>
  </si>
  <si>
    <t xml:space="preserve">
Actualmente, está establecido el procedimiento EP-PR-13 "EVALUACIÓN DE PERMISOS Y/O AUTORIZACIONES AMBIENTALES POR FUERA DE LICENCIA" para la evaluación de permisos fuera de licencia. En este contexto, la Coordinación de Minería de la Subdirección de Evaluación de Licencias Ambientales utiliza dicho procedimiento para evaluar estos trámites. Sin embargo, se ha observado durante las evaluaciones que existen particularidades técnicas en la evaluación de los permisos fuera de licencia que no están contempladas en dicho documento, lo que dificulta atender adecuadamente las necesidades del sector y sus usuarios. Es crucial contar con claridad respecto a estas particularidades para garantizar que el proceso se desarrolle de la manera más eficiente posible. La implementación de mejoras, así como una mayor claridad administrativa interna en cuanto al uso de formatos, contribuiría significativamente a la optimización del proceso.. 
 </t>
  </si>
  <si>
    <r>
      <t xml:space="preserve">Revisión y ajuste del procedimiento y formatos de concepto técnico frente a la evaluación de permisos y/o autorizaciones ambientales por fuera de Licencia con actividades del Sector Minero en lo relacionado puntualmente con las políticas de operación que respondan adecuadamente a las necesidades del sector y sus usuarios. 
Los resultados se podrán socializar a los usuarios PFL en Minería y el objetivo final será otorgar mejoras en claridad y simplificación del trámite
</t>
    </r>
    <r>
      <rPr>
        <sz val="8"/>
        <color rgb="FF000000"/>
        <rFont val="Aptos Narrow"/>
        <family val="2"/>
        <scheme val="minor"/>
      </rPr>
      <t/>
    </r>
  </si>
  <si>
    <t>Administrativa</t>
  </si>
  <si>
    <t xml:space="preserve"> El ciudadano o usuario obtendrá una mejora en claridad y simplificación del trámite, teniendo en cuenta que el concepto técnico de evaluación, el cual es entregado como anexo a los actos administrativos de evaluación, tendrá un desarrollo o contenido más claro en lo relacionado al sector minero al introducir sus propias políticas operacionales. 
Al interior de la entidad se mejorará el contenido del procedimiento EP-PR-13, especificando los aspectos individuales o diferenciales del sector minero en la tarea de evaluación.
</t>
  </si>
  <si>
    <t>Actualización EP-PR-13</t>
  </si>
  <si>
    <t>Mejora u optimización del proceso o procedimiento asociado al trámite</t>
  </si>
  <si>
    <t xml:space="preserve">Subdirección de Evaluación de Licencias Ambientales </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</si>
  <si>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</si>
  <si>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</si>
  <si>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</si>
  <si>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</si>
  <si>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</si>
  <si>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</si>
  <si>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Permiso para Exportación y/o Importación de Especímenes de la Diversidad Biológica no Listado en los Apéndices de la Convención CITES</t>
  </si>
  <si>
    <t>MinAmbiente presentó la Resolución 1489 de 2024 "Por la cual se establece el procedimiento para la expedición del permiso para la importación o exportación de especímenes de la diversidad biológica que no se encuentran listados en los apéndices de la Convención sobre el Comercio Internacional de Especies Amenazadas de Fauna y Flora Silvestres (CITES) y se dictan otras disposiciones", la cual introdujo cambios significativos al trámite. Se requiere entonces desplegar tareas generales de actualización de este, por tanto entre otros se requerirá la construcción o actualización de un nuevo formato de "CONCEPTO TECNICO DE EVALUACIÓN PERMISO DE EXPORTACIÓN/IMPORTACIÓN DE ESPECIMENES DE LA DIVERSIDAD BIOLOGICA NO LISTADOS EN LOS APÉNDICES DE LA CONVENCIÓN CITES" EP-FO-57 el cual responda a estos requerimientos y de cumplimiento a la actualización normativa</t>
  </si>
  <si>
    <t xml:space="preserve">Implementar la Resolución 1489 de 2024, mediante el ajuste del formato de  concepto técnico que permita mantener actualizado el trámite de acuerdo a la nueva resolución emitida y aporte a la calidad y claridad del trámite. </t>
  </si>
  <si>
    <t xml:space="preserve">Al interior de la entidad se mantendrá actualizada la información, procedimiento y proceso de evaluación del trámite de cara a la actualización normativa.
El usuario podrá percibir un concepto técnico claro y adecuado a la actualización normativa realizada por el Ministerio de Ambiente y Desarrollo Sostenible. </t>
  </si>
  <si>
    <t>Actualización EP-FO-57</t>
  </si>
  <si>
    <t xml:space="preserve">Subdirección de Instrumentos de Permisos y Trámites Ambientales </t>
  </si>
  <si>
    <t xml:space="preserve">SI </t>
  </si>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</sst>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540A]dd\-mmm\-yy;@"/>
    <numFmt numFmtId="165" formatCode="[$-1540A]m/d/yyyy;@"/>
  </numFmts>
  <fonts count="65">
    <font>
      <sz val="11"/>
      <color theme="1"/>
      <name val="Aptos Narrow"/>
      <family val="2"/>
      <scheme val="minor"/>
    </font>
    <font>
      <sz val="11"/>
      <color theme="1"/>
      <name val="Aptos Narrow"/>
      <family val="2"/>
      <scheme val="minor"/>
    </font>
    <font>
      <sz val="10"/>
      <name val="Arial"/>
      <family val="2"/>
    </font>
    <font>
      <u/>
      <sz val="11"/>
      <color theme="10"/>
      <name val="Aptos Narrow"/>
      <family val="2"/>
      <scheme val="minor"/>
    </font>
    <font>
      <b/>
      <sz val="22"/>
      <color rgb="FF000000"/>
      <name val="Century Gothic"/>
      <family val="1"/>
    </font>
    <font>
      <sz val="11"/>
      <color theme="1"/>
      <name val="Century Gothic"/>
      <family val="1"/>
    </font>
    <font>
      <b/>
      <sz val="14"/>
      <color rgb="FFFFFFFF"/>
      <name val="Century Gothic"/>
      <family val="1"/>
    </font>
    <font>
      <b/>
      <sz val="10"/>
      <color rgb="FF000000"/>
      <name val="Century Gothic"/>
      <family val="1"/>
    </font>
    <font>
      <sz val="14"/>
      <color theme="1"/>
      <name val="Century Gothic"/>
      <family val="1"/>
    </font>
    <font>
      <b/>
      <sz val="10"/>
      <color theme="0"/>
      <name val="Century Gothic"/>
      <family val="1"/>
    </font>
    <font>
      <b/>
      <sz val="14"/>
      <name val="Century Gothic"/>
      <family val="1"/>
    </font>
    <font>
      <b/>
      <sz val="12"/>
      <name val="Century Gothic"/>
      <family val="1"/>
    </font>
    <font>
      <sz val="11"/>
      <color rgb="FF000000"/>
      <name val="Century Gothic"/>
      <family val="1"/>
    </font>
    <font>
      <sz val="10"/>
      <color rgb="FF000000"/>
      <name val="Century Gothic"/>
      <family val="1"/>
    </font>
    <font>
      <sz val="10"/>
      <color theme="1"/>
      <name val="Century Gothic"/>
      <family val="1"/>
    </font>
    <font>
      <b/>
      <sz val="14"/>
      <color rgb="FF000000"/>
      <name val="Century Gothic"/>
      <family val="1"/>
    </font>
    <font>
      <b/>
      <sz val="12"/>
      <color rgb="FF000000"/>
      <name val="Century Gothic"/>
      <family val="1"/>
    </font>
    <font>
      <sz val="12"/>
      <color rgb="FF000000"/>
      <name val="Century Gothic"/>
      <family val="1"/>
    </font>
    <font>
      <sz val="11"/>
      <name val="Century Gothic"/>
      <family val="1"/>
    </font>
    <font>
      <b/>
      <sz val="12"/>
      <color theme="1"/>
      <name val="Century Gothic"/>
      <family val="1"/>
    </font>
    <font>
      <b/>
      <sz val="11"/>
      <color theme="0"/>
      <name val="Century Gothic"/>
      <family val="1"/>
    </font>
    <font>
      <sz val="12"/>
      <color theme="1"/>
      <name val="Century Gothic"/>
      <family val="1"/>
    </font>
    <font>
      <sz val="10"/>
      <name val="Times New Roman"/>
      <family val="1"/>
    </font>
    <font>
      <b/>
      <sz val="10"/>
      <name val="Arial Narrow"/>
      <family val="2"/>
    </font>
    <font>
      <b/>
      <sz val="14"/>
      <name val="Arial Narrow"/>
      <family val="2"/>
    </font>
    <font>
      <sz val="8"/>
      <name val="Arial Narrow"/>
      <family val="2"/>
    </font>
    <font>
      <sz val="10"/>
      <name val="Arial Narrow"/>
      <family val="2"/>
    </font>
    <font>
      <sz val="10"/>
      <color theme="1"/>
      <name val="Arial Narrow"/>
      <family val="2"/>
    </font>
    <font>
      <sz val="10"/>
      <color theme="9"/>
      <name val="Arial Narrow"/>
      <family val="2"/>
    </font>
    <font>
      <sz val="10"/>
      <color rgb="FFFF0000"/>
      <name val="Arial Narrow"/>
      <family val="2"/>
    </font>
    <font>
      <u/>
      <sz val="10"/>
      <name val="Arial Narrow"/>
      <family val="2"/>
    </font>
    <font>
      <b/>
      <sz val="10"/>
      <color theme="1"/>
      <name val="Arial Narrow"/>
      <family val="2"/>
    </font>
    <font>
      <sz val="8"/>
      <color rgb="FF000000"/>
      <name val="Aptos Narrow"/>
      <family val="2"/>
      <scheme val="minor"/>
    </font>
    <font>
      <b/>
      <sz val="14"/>
      <color theme="1"/>
      <name val="Century Gothic"/>
      <family val="2"/>
    </font>
    <font>
      <b/>
      <sz val="18"/>
      <color theme="1"/>
      <name val="Century Gothic"/>
      <family val="2"/>
    </font>
    <font>
      <b/>
      <sz val="14"/>
      <color theme="1"/>
      <name val="Century Gothic"/>
      <family val="1"/>
    </font>
    <font>
      <b/>
      <sz val="11"/>
      <color theme="1"/>
      <name val="Century Gothic"/>
      <family val="2"/>
    </font>
    <font>
      <sz val="11"/>
      <color theme="1"/>
      <name val="Century Gothic"/>
      <family val="2"/>
    </font>
    <font>
      <sz val="11"/>
      <color rgb="FF000000"/>
      <name val="Century Gothic"/>
      <family val="2"/>
    </font>
    <font>
      <b/>
      <sz val="11"/>
      <color rgb="FF000000"/>
      <name val="Century Gothic"/>
      <family val="2"/>
    </font>
    <font>
      <b/>
      <sz val="10"/>
      <color rgb="FF000000"/>
      <name val="Arial Narrow"/>
      <family val="2"/>
    </font>
    <font>
      <sz val="10"/>
      <color rgb="FF000000"/>
      <name val="Arial Narrow"/>
      <family val="2"/>
    </font>
    <font>
      <b/>
      <sz val="11"/>
      <color theme="0"/>
      <name val="Aptos Narrow"/>
      <family val="2"/>
      <scheme val="minor"/>
    </font>
    <font>
      <b/>
      <sz val="11"/>
      <color theme="1"/>
      <name val="Aptos Narrow"/>
      <family val="2"/>
      <scheme val="minor"/>
    </font>
    <font>
      <b/>
      <sz val="11"/>
      <color rgb="FF000000"/>
      <name val="Aptos Narrow"/>
      <family val="2"/>
      <scheme val="minor"/>
    </font>
    <font>
      <b/>
      <sz val="11"/>
      <color rgb="FFFFFFFF"/>
      <name val="Arial"/>
      <family val="2"/>
    </font>
    <font>
      <b/>
      <sz val="14"/>
      <color rgb="FF000000"/>
      <name val="Aptos Narrow"/>
      <family val="2"/>
      <scheme val="minor"/>
    </font>
    <font>
      <sz val="11"/>
      <color rgb="FF000000"/>
      <name val="Aptos Narrow"/>
      <family val="2"/>
      <scheme val="minor"/>
    </font>
    <font>
      <sz val="10"/>
      <color rgb="FF000000"/>
      <name val="Century Gothic"/>
      <family val="2"/>
    </font>
    <font>
      <b/>
      <sz val="10"/>
      <color rgb="FFFFFFFF"/>
      <name val="Century Gothic"/>
      <family val="2"/>
    </font>
    <font>
      <b/>
      <sz val="10"/>
      <color rgb="FF000000"/>
      <name val="Century Gothic"/>
      <family val="2"/>
    </font>
    <font>
      <b/>
      <sz val="11"/>
      <color indexed="72"/>
      <name val="SansSerif"/>
    </font>
    <font>
      <sz val="9"/>
      <name val="SansSerif"/>
    </font>
    <font>
      <b/>
      <sz val="9"/>
      <color indexed="72"/>
      <name val="Century Gothic"/>
      <family val="2"/>
    </font>
    <font>
      <b/>
      <sz val="12"/>
      <color indexed="72"/>
      <name val="Century Gothic"/>
      <family val="2"/>
    </font>
    <font>
      <sz val="9"/>
      <color indexed="72"/>
      <name val="Century Gothic"/>
      <family val="2"/>
    </font>
    <font>
      <sz val="11"/>
      <color indexed="72"/>
      <name val="Century Gothic"/>
      <family val="2"/>
    </font>
    <font>
      <sz val="11"/>
      <color theme="5"/>
      <name val="Century Gothic"/>
      <family val="2"/>
    </font>
    <font>
      <b/>
      <sz val="16"/>
      <color rgb="FF000000"/>
      <name val="Arial Narrow"/>
      <family val="2"/>
    </font>
    <font>
      <b/>
      <sz val="11"/>
      <color theme="0"/>
      <name val="Century Gothic"/>
      <family val="2"/>
    </font>
    <font>
      <b/>
      <sz val="11"/>
      <color theme="9" tint="-0.249977111117893"/>
      <name val="SansSerif"/>
    </font>
    <font>
      <sz val="11"/>
      <color theme="9" tint="-0.249977111117893"/>
      <name val="Aptos Narrow"/>
      <family val="2"/>
      <scheme val="minor"/>
    </font>
    <font>
      <sz val="9"/>
      <color theme="9" tint="-0.249977111117893"/>
      <name val="SansSerif"/>
    </font>
    <font>
      <b/>
      <sz val="12"/>
      <color rgb="FF000000"/>
      <name val="Century Gothic"/>
      <family val="2"/>
    </font>
    <font>
      <sz val="12"/>
      <color rgb="FF000000"/>
      <name val="Century Gothic"/>
      <family val="2"/>
    </font>
  </fonts>
  <fills count="34">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3C7D22"/>
        <bgColor rgb="FF000000"/>
      </patternFill>
    </fill>
    <fill>
      <patternFill patternType="solid">
        <fgColor rgb="FFB5E6A2"/>
        <bgColor rgb="FF000000"/>
      </patternFill>
    </fill>
    <fill>
      <patternFill patternType="solid">
        <fgColor theme="9" tint="0.79998168889431442"/>
        <bgColor rgb="FF000000"/>
      </patternFill>
    </fill>
    <fill>
      <patternFill patternType="solid">
        <fgColor theme="8"/>
        <bgColor indexed="64"/>
      </patternFill>
    </fill>
    <fill>
      <patternFill patternType="solid">
        <fgColor rgb="FFC6E0B4"/>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E0EDDA"/>
      </patternFill>
    </fill>
    <fill>
      <patternFill patternType="solid">
        <fgColor theme="0" tint="-0.14999847407452621"/>
        <bgColor indexed="64"/>
      </patternFill>
    </fill>
    <fill>
      <patternFill patternType="solid">
        <fgColor rgb="FF8ED973"/>
        <bgColor rgb="FF000000"/>
      </patternFill>
    </fill>
    <fill>
      <patternFill patternType="solid">
        <fgColor rgb="FFDAF2D0"/>
        <bgColor rgb="FF000000"/>
      </patternFill>
    </fill>
    <fill>
      <patternFill patternType="solid">
        <fgColor rgb="FF94DCF8"/>
        <bgColor rgb="FF000000"/>
      </patternFill>
    </fill>
    <fill>
      <patternFill patternType="solid">
        <fgColor rgb="FF44B3E1"/>
        <bgColor rgb="FF000000"/>
      </patternFill>
    </fill>
    <fill>
      <patternFill patternType="solid">
        <fgColor rgb="FF0C769E"/>
        <bgColor rgb="FF000000"/>
      </patternFill>
    </fill>
    <fill>
      <patternFill patternType="solid">
        <fgColor rgb="FFF2F2F2"/>
        <bgColor rgb="FF000000"/>
      </patternFill>
    </fill>
    <fill>
      <patternFill patternType="solid">
        <fgColor rgb="FF104861"/>
        <bgColor rgb="FF000000"/>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9" tint="-0.499984740745262"/>
        <bgColor indexed="64"/>
      </patternFill>
    </fill>
    <fill>
      <patternFill patternType="solid">
        <fgColor rgb="FF00B0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22"/>
        <bgColor indexed="64"/>
      </patternFill>
    </fill>
    <fill>
      <patternFill patternType="solid">
        <fgColor indexe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rgb="FF000000"/>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rgb="FF000000"/>
      </right>
      <top style="thin">
        <color rgb="FF000000"/>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rgb="FF000000"/>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indexed="64"/>
      </right>
      <top style="medium">
        <color indexed="64"/>
      </top>
      <bottom/>
      <diagonal/>
    </border>
    <border>
      <left style="thin">
        <color rgb="FF000000"/>
      </left>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thin">
        <color rgb="FF000000"/>
      </right>
      <top style="thin">
        <color rgb="FF000000"/>
      </top>
      <bottom/>
      <diagonal/>
    </border>
    <border>
      <left style="medium">
        <color indexed="64"/>
      </left>
      <right/>
      <top/>
      <bottom/>
      <diagonal/>
    </border>
    <border>
      <left style="medium">
        <color indexed="64"/>
      </left>
      <right/>
      <top/>
      <bottom style="medium">
        <color indexed="64"/>
      </bottom>
      <diagonal/>
    </border>
    <border>
      <left style="thin">
        <color rgb="FF000000"/>
      </left>
      <right/>
      <top style="thin">
        <color rgb="FF000000"/>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bottom style="thin">
        <color rgb="FF000000"/>
      </bottom>
      <diagonal/>
    </border>
    <border>
      <left style="medium">
        <color indexed="64"/>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style="thin">
        <color rgb="FF000000"/>
      </bottom>
      <diagonal/>
    </border>
    <border>
      <left style="thin">
        <color rgb="FF000000"/>
      </left>
      <right style="thin">
        <color rgb="FF000000"/>
      </right>
      <top style="medium">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thin">
        <color rgb="FF000000"/>
      </left>
      <right style="medium">
        <color indexed="64"/>
      </right>
      <top style="medium">
        <color indexed="64"/>
      </top>
      <bottom/>
      <diagonal/>
    </border>
    <border>
      <left style="medium">
        <color indexed="8"/>
      </left>
      <right style="medium">
        <color indexed="8"/>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rgb="FF000000"/>
      </right>
      <top/>
      <bottom/>
      <diagonal/>
    </border>
    <border>
      <left style="medium">
        <color indexed="64"/>
      </left>
      <right style="medium">
        <color indexed="8"/>
      </right>
      <top style="medium">
        <color indexed="64"/>
      </top>
      <bottom/>
      <diagonal/>
    </border>
    <border>
      <left style="medium">
        <color indexed="8"/>
      </left>
      <right/>
      <top style="medium">
        <color indexed="64"/>
      </top>
      <bottom/>
      <diagonal/>
    </border>
    <border>
      <left style="thin">
        <color indexed="64"/>
      </left>
      <right style="thin">
        <color indexed="64"/>
      </right>
      <top style="thin">
        <color rgb="FF000000"/>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thin">
        <color rgb="FF000000"/>
      </left>
      <right style="medium">
        <color indexed="64"/>
      </right>
      <top style="medium">
        <color indexed="64"/>
      </top>
      <bottom style="medium">
        <color indexed="64"/>
      </bottom>
      <diagonal/>
    </border>
    <border>
      <left style="medium">
        <color indexed="64"/>
      </left>
      <right/>
      <top style="thin">
        <color rgb="FF000000"/>
      </top>
      <bottom/>
      <diagonal/>
    </border>
  </borders>
  <cellStyleXfs count="4">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cellStyleXfs>
  <cellXfs count="624">
    <xf numFmtId="0" fontId="0" fillId="0" borderId="0" xfId="0"/>
    <xf numFmtId="0" fontId="4" fillId="0" borderId="0" xfId="0" applyFont="1" applyAlignment="1">
      <alignment horizontal="center" vertical="center"/>
    </xf>
    <xf numFmtId="0" fontId="5" fillId="0" borderId="0" xfId="0" applyFont="1"/>
    <xf numFmtId="14" fontId="7" fillId="9" borderId="21" xfId="0" applyNumberFormat="1" applyFont="1" applyFill="1" applyBorder="1" applyAlignment="1">
      <alignment horizontal="center" vertical="center" wrapText="1" readingOrder="1"/>
    </xf>
    <xf numFmtId="0" fontId="8" fillId="0" borderId="0" xfId="0" applyFont="1"/>
    <xf numFmtId="0" fontId="7" fillId="8" borderId="12" xfId="0" applyFont="1" applyFill="1" applyBorder="1" applyAlignment="1">
      <alignment horizontal="center" vertical="center" wrapText="1" readingOrder="1"/>
    </xf>
    <xf numFmtId="0" fontId="7" fillId="8" borderId="4" xfId="0" applyFont="1" applyFill="1" applyBorder="1" applyAlignment="1">
      <alignment horizontal="center" vertical="center" wrapText="1" readingOrder="1"/>
    </xf>
    <xf numFmtId="0" fontId="9" fillId="10" borderId="4" xfId="0" applyFont="1" applyFill="1" applyBorder="1" applyAlignment="1">
      <alignment horizontal="center" vertical="center" wrapText="1" readingOrder="1"/>
    </xf>
    <xf numFmtId="9" fontId="7" fillId="8" borderId="4" xfId="1" applyFont="1" applyFill="1" applyBorder="1" applyAlignment="1" applyProtection="1">
      <alignment horizontal="center" vertical="center" wrapText="1" readingOrder="1"/>
      <protection locked="0"/>
    </xf>
    <xf numFmtId="0" fontId="7" fillId="8" borderId="10" xfId="0" applyFont="1" applyFill="1" applyBorder="1" applyAlignment="1" applyProtection="1">
      <alignment horizontal="center" vertical="center" wrapText="1" readingOrder="1"/>
      <protection locked="0"/>
    </xf>
    <xf numFmtId="0" fontId="12" fillId="0" borderId="13" xfId="0" applyFont="1" applyBorder="1" applyAlignment="1">
      <alignment vertical="center" wrapText="1"/>
    </xf>
    <xf numFmtId="0" fontId="13" fillId="0" borderId="15" xfId="0" applyFont="1" applyBorder="1" applyAlignment="1">
      <alignment vertical="center"/>
    </xf>
    <xf numFmtId="0" fontId="13" fillId="0" borderId="13" xfId="0" applyFont="1" applyBorder="1" applyAlignment="1">
      <alignment vertical="center"/>
    </xf>
    <xf numFmtId="0" fontId="13" fillId="0" borderId="13" xfId="0" applyFont="1" applyBorder="1" applyAlignment="1">
      <alignment vertical="center" wrapText="1"/>
    </xf>
    <xf numFmtId="0" fontId="11" fillId="6" borderId="1" xfId="0" applyFont="1" applyFill="1" applyBorder="1" applyAlignment="1">
      <alignment horizontal="center" vertical="center" wrapText="1"/>
    </xf>
    <xf numFmtId="0" fontId="12" fillId="0" borderId="1" xfId="0" applyFont="1" applyBorder="1" applyAlignment="1">
      <alignment vertical="center" wrapText="1"/>
    </xf>
    <xf numFmtId="0" fontId="13" fillId="0" borderId="16" xfId="0" applyFont="1" applyBorder="1" applyAlignment="1">
      <alignment vertical="center"/>
    </xf>
    <xf numFmtId="0" fontId="13" fillId="0" borderId="1" xfId="0" applyFont="1" applyBorder="1" applyAlignment="1">
      <alignment vertical="center"/>
    </xf>
    <xf numFmtId="0" fontId="13" fillId="0" borderId="1" xfId="0" applyFont="1" applyBorder="1" applyAlignment="1">
      <alignment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2" fillId="0" borderId="1" xfId="0" applyFont="1" applyBorder="1" applyAlignment="1">
      <alignment vertical="center"/>
    </xf>
    <xf numFmtId="0" fontId="12" fillId="0" borderId="16" xfId="0" applyFont="1" applyBorder="1" applyAlignment="1">
      <alignment vertical="center" wrapText="1"/>
    </xf>
    <xf numFmtId="0" fontId="12" fillId="3" borderId="4" xfId="0" applyFont="1" applyFill="1" applyBorder="1" applyAlignment="1">
      <alignment horizontal="center" vertical="center" wrapText="1"/>
    </xf>
    <xf numFmtId="0" fontId="12" fillId="0" borderId="4" xfId="0" applyFont="1" applyBorder="1" applyAlignment="1">
      <alignment vertical="center" wrapText="1"/>
    </xf>
    <xf numFmtId="0" fontId="5" fillId="0" borderId="13" xfId="0" applyFont="1" applyBorder="1"/>
    <xf numFmtId="0" fontId="12" fillId="0" borderId="15" xfId="0" applyFont="1" applyBorder="1" applyAlignment="1">
      <alignment vertical="center" wrapText="1"/>
    </xf>
    <xf numFmtId="0" fontId="13" fillId="0" borderId="4" xfId="0" applyFont="1" applyBorder="1" applyAlignment="1">
      <alignment vertical="center" wrapText="1"/>
    </xf>
    <xf numFmtId="0" fontId="12" fillId="0" borderId="13" xfId="0" applyFont="1" applyBorder="1" applyAlignment="1">
      <alignment vertical="center"/>
    </xf>
    <xf numFmtId="0" fontId="5" fillId="0" borderId="1" xfId="0" applyFont="1" applyBorder="1"/>
    <xf numFmtId="0" fontId="5" fillId="0" borderId="0" xfId="0" applyFont="1" applyAlignment="1">
      <alignment horizontal="left"/>
    </xf>
    <xf numFmtId="0" fontId="19" fillId="0" borderId="0" xfId="0" applyFont="1"/>
    <xf numFmtId="0" fontId="5" fillId="0" borderId="0" xfId="0" applyFont="1" applyAlignment="1">
      <alignment horizontal="center" wrapText="1"/>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vertical="center" wrapText="1"/>
    </xf>
    <xf numFmtId="0" fontId="5" fillId="3" borderId="0" xfId="0" applyFont="1" applyFill="1" applyAlignment="1">
      <alignment vertical="center"/>
    </xf>
    <xf numFmtId="0" fontId="21" fillId="0" borderId="0" xfId="0" applyFont="1" applyAlignment="1">
      <alignment horizontal="left" vertical="center" wrapText="1"/>
    </xf>
    <xf numFmtId="9" fontId="11" fillId="6" borderId="1" xfId="1" applyFont="1" applyFill="1" applyBorder="1" applyAlignment="1">
      <alignment horizontal="center" vertical="center" wrapText="1"/>
    </xf>
    <xf numFmtId="0" fontId="7" fillId="8" borderId="6" xfId="0" applyFont="1" applyFill="1" applyBorder="1" applyAlignment="1">
      <alignment horizontal="center" vertical="center" wrapText="1" readingOrder="1"/>
    </xf>
    <xf numFmtId="0" fontId="12" fillId="0" borderId="24" xfId="0" applyFont="1" applyBorder="1" applyAlignment="1">
      <alignment vertical="center" wrapText="1"/>
    </xf>
    <xf numFmtId="0" fontId="4" fillId="0" borderId="0" xfId="0" applyFont="1" applyAlignment="1">
      <alignment vertical="center"/>
    </xf>
    <xf numFmtId="0" fontId="12" fillId="0" borderId="4" xfId="0" applyFont="1" applyBorder="1" applyAlignment="1">
      <alignment vertical="center"/>
    </xf>
    <xf numFmtId="0" fontId="12" fillId="3" borderId="1" xfId="0" applyFont="1" applyFill="1" applyBorder="1" applyAlignment="1">
      <alignment horizontal="justify" vertical="center" wrapText="1"/>
    </xf>
    <xf numFmtId="0" fontId="12" fillId="3" borderId="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5" fillId="3" borderId="3" xfId="0" applyFont="1" applyFill="1" applyBorder="1" applyAlignment="1">
      <alignment horizontal="left" vertical="center" wrapText="1"/>
    </xf>
    <xf numFmtId="9" fontId="19" fillId="6" borderId="1" xfId="1" applyFont="1" applyFill="1" applyBorder="1" applyAlignment="1">
      <alignment horizontal="center" vertical="center" wrapText="1"/>
    </xf>
    <xf numFmtId="0" fontId="5" fillId="3" borderId="1" xfId="0" applyFont="1" applyFill="1" applyBorder="1" applyAlignment="1">
      <alignment vertical="center" wrapText="1"/>
    </xf>
    <xf numFmtId="0" fontId="5" fillId="3" borderId="8" xfId="0" applyFont="1" applyFill="1" applyBorder="1" applyAlignment="1">
      <alignment horizontal="left" vertical="center" wrapText="1"/>
    </xf>
    <xf numFmtId="0" fontId="22" fillId="0" borderId="0" xfId="0" applyFont="1" applyAlignment="1">
      <alignment horizontal="left" vertical="top"/>
    </xf>
    <xf numFmtId="0" fontId="25" fillId="0" borderId="0" xfId="0" applyFont="1" applyAlignment="1">
      <alignment horizontal="center" vertical="center" wrapText="1"/>
    </xf>
    <xf numFmtId="0" fontId="23" fillId="12" borderId="31"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23" fillId="12" borderId="7" xfId="0" applyFont="1" applyFill="1" applyBorder="1" applyAlignment="1">
      <alignment horizontal="center" vertical="center" wrapText="1"/>
    </xf>
    <xf numFmtId="0" fontId="26" fillId="0" borderId="38" xfId="0" applyFont="1" applyBorder="1" applyAlignment="1">
      <alignment horizontal="center" vertical="center" wrapText="1"/>
    </xf>
    <xf numFmtId="0" fontId="26" fillId="0" borderId="41" xfId="0" applyFont="1" applyBorder="1" applyAlignment="1">
      <alignment horizontal="center" vertical="center" wrapText="1"/>
    </xf>
    <xf numFmtId="0" fontId="23" fillId="12" borderId="2"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23" fillId="12" borderId="45" xfId="0" applyFont="1" applyFill="1" applyBorder="1" applyAlignment="1">
      <alignment horizontal="center" vertical="center" wrapText="1"/>
    </xf>
    <xf numFmtId="0" fontId="23" fillId="0" borderId="13" xfId="0" applyFont="1" applyBorder="1" applyAlignment="1">
      <alignment horizontal="center" vertical="center" wrapText="1"/>
    </xf>
    <xf numFmtId="0" fontId="27" fillId="0" borderId="13" xfId="0" applyFont="1" applyBorder="1" applyAlignment="1">
      <alignment horizontal="left" vertical="center" wrapText="1"/>
    </xf>
    <xf numFmtId="0" fontId="27" fillId="0" borderId="13" xfId="0" applyFont="1" applyBorder="1" applyAlignment="1">
      <alignment horizontal="center" vertical="center" wrapText="1"/>
    </xf>
    <xf numFmtId="0" fontId="26" fillId="0" borderId="13" xfId="0" applyFont="1" applyBorder="1" applyAlignment="1">
      <alignment horizontal="center" vertical="center" wrapText="1"/>
    </xf>
    <xf numFmtId="0" fontId="23" fillId="0" borderId="1" xfId="0" applyFont="1" applyBorder="1" applyAlignment="1">
      <alignment horizontal="center" vertical="center" wrapText="1"/>
    </xf>
    <xf numFmtId="0" fontId="27" fillId="3" borderId="1" xfId="0" applyFont="1" applyFill="1" applyBorder="1" applyAlignment="1">
      <alignment horizontal="left" vertical="center" wrapText="1"/>
    </xf>
    <xf numFmtId="0" fontId="27"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left" vertical="center" wrapText="1"/>
    </xf>
    <xf numFmtId="0" fontId="23" fillId="0" borderId="4" xfId="0" applyFont="1" applyBorder="1" applyAlignment="1">
      <alignment horizontal="center" vertical="center" wrapText="1"/>
    </xf>
    <xf numFmtId="0" fontId="26" fillId="0" borderId="4" xfId="0" applyFont="1" applyBorder="1" applyAlignment="1">
      <alignment horizontal="left" vertical="center" wrapText="1"/>
    </xf>
    <xf numFmtId="0" fontId="26" fillId="0" borderId="1" xfId="0" applyFont="1" applyBorder="1" applyAlignment="1">
      <alignment horizontal="left" vertical="center" wrapText="1"/>
    </xf>
    <xf numFmtId="0" fontId="23" fillId="0" borderId="41" xfId="0" applyFont="1" applyBorder="1" applyAlignment="1">
      <alignment horizontal="center" vertical="center" wrapText="1"/>
    </xf>
    <xf numFmtId="0" fontId="26" fillId="0" borderId="41" xfId="0" applyFont="1" applyBorder="1" applyAlignment="1">
      <alignment horizontal="left" vertical="center" wrapText="1"/>
    </xf>
    <xf numFmtId="0" fontId="26" fillId="0" borderId="13" xfId="0" applyFont="1" applyBorder="1" applyAlignment="1">
      <alignment horizontal="left" vertical="center" wrapText="1"/>
    </xf>
    <xf numFmtId="0" fontId="27"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3" fillId="13" borderId="1" xfId="0" applyFont="1" applyFill="1" applyBorder="1" applyAlignment="1">
      <alignment horizontal="center" vertical="center" wrapText="1"/>
    </xf>
    <xf numFmtId="0" fontId="28" fillId="1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7" fillId="3" borderId="1" xfId="2" applyFont="1" applyFill="1" applyBorder="1" applyAlignment="1">
      <alignment horizontal="center" vertical="center" wrapText="1"/>
    </xf>
    <xf numFmtId="0" fontId="0" fillId="0" borderId="0" xfId="0" applyAlignment="1">
      <alignment horizontal="left"/>
    </xf>
    <xf numFmtId="0" fontId="0" fillId="0" borderId="0" xfId="0" applyAlignment="1">
      <alignment horizontal="center"/>
    </xf>
    <xf numFmtId="0" fontId="4" fillId="0" borderId="21" xfId="0" applyFont="1" applyBorder="1" applyAlignment="1">
      <alignment horizontal="left" vertical="center"/>
    </xf>
    <xf numFmtId="0" fontId="16" fillId="0" borderId="21" xfId="0" applyFont="1" applyBorder="1" applyAlignment="1">
      <alignment horizontal="center" vertical="center"/>
    </xf>
    <xf numFmtId="0" fontId="8" fillId="0" borderId="0" xfId="0" applyFont="1" applyAlignment="1">
      <alignment horizontal="center"/>
    </xf>
    <xf numFmtId="0" fontId="12" fillId="0" borderId="23" xfId="0" applyFont="1" applyBorder="1" applyAlignment="1">
      <alignment vertical="center" wrapText="1"/>
    </xf>
    <xf numFmtId="0" fontId="12" fillId="0" borderId="24" xfId="0" applyFont="1" applyBorder="1" applyAlignment="1">
      <alignment horizontal="center" vertical="center"/>
    </xf>
    <xf numFmtId="0" fontId="12" fillId="0" borderId="23" xfId="0" applyFont="1" applyBorder="1" applyAlignment="1">
      <alignment horizontal="center" vertical="center"/>
    </xf>
    <xf numFmtId="0" fontId="13" fillId="0" borderId="57" xfId="0" applyFont="1" applyBorder="1" applyAlignment="1">
      <alignment vertical="center"/>
    </xf>
    <xf numFmtId="0" fontId="13" fillId="0" borderId="27" xfId="0" applyFont="1" applyBorder="1" applyAlignment="1">
      <alignment vertical="center"/>
    </xf>
    <xf numFmtId="0" fontId="12" fillId="0" borderId="27" xfId="0" applyFont="1" applyBorder="1" applyAlignment="1">
      <alignment vertical="center"/>
    </xf>
    <xf numFmtId="0" fontId="12" fillId="0" borderId="27" xfId="0" applyFont="1" applyBorder="1" applyAlignment="1">
      <alignment vertical="center" wrapText="1"/>
    </xf>
    <xf numFmtId="0" fontId="5" fillId="0" borderId="57" xfId="0" applyFont="1" applyBorder="1"/>
    <xf numFmtId="0" fontId="5" fillId="0" borderId="58" xfId="0" applyFont="1" applyBorder="1"/>
    <xf numFmtId="0" fontId="5" fillId="0" borderId="0" xfId="0" applyFont="1" applyAlignment="1">
      <alignment horizontal="center"/>
    </xf>
    <xf numFmtId="0" fontId="38" fillId="0" borderId="1" xfId="0" applyFont="1" applyBorder="1" applyAlignment="1">
      <alignment vertical="center" wrapText="1"/>
    </xf>
    <xf numFmtId="0" fontId="37" fillId="0" borderId="0" xfId="0" applyFont="1"/>
    <xf numFmtId="0" fontId="36" fillId="0" borderId="0" xfId="0" applyFont="1"/>
    <xf numFmtId="0" fontId="37" fillId="0" borderId="0" xfId="0" applyFont="1" applyAlignment="1">
      <alignment wrapText="1"/>
    </xf>
    <xf numFmtId="0" fontId="0" fillId="0" borderId="0" xfId="0" applyAlignment="1">
      <alignment vertical="center" wrapText="1"/>
    </xf>
    <xf numFmtId="9" fontId="9" fillId="10" borderId="20" xfId="1" applyFont="1" applyFill="1" applyBorder="1" applyAlignment="1" applyProtection="1">
      <alignment horizontal="center" vertical="center" wrapText="1" readingOrder="1"/>
      <protection locked="0"/>
    </xf>
    <xf numFmtId="0" fontId="44" fillId="0" borderId="65" xfId="0" applyFont="1" applyBorder="1" applyAlignment="1">
      <alignment horizontal="center" vertical="center"/>
    </xf>
    <xf numFmtId="10" fontId="0" fillId="0" borderId="0" xfId="0" applyNumberFormat="1"/>
    <xf numFmtId="0" fontId="47" fillId="0" borderId="66" xfId="0" applyFont="1" applyBorder="1" applyAlignment="1">
      <alignment vertical="center" wrapText="1"/>
    </xf>
    <xf numFmtId="0" fontId="44" fillId="0" borderId="67" xfId="0" applyFont="1" applyBorder="1" applyAlignment="1">
      <alignment horizontal="center" vertical="center"/>
    </xf>
    <xf numFmtId="0" fontId="46" fillId="5" borderId="68" xfId="0" applyFont="1" applyFill="1" applyBorder="1" applyAlignment="1">
      <alignment horizontal="center" vertical="center"/>
    </xf>
    <xf numFmtId="0" fontId="46" fillId="14" borderId="68" xfId="0" applyFont="1" applyFill="1" applyBorder="1" applyAlignment="1">
      <alignment horizontal="center" vertical="center"/>
    </xf>
    <xf numFmtId="0" fontId="47" fillId="0" borderId="71" xfId="0" applyFont="1" applyBorder="1" applyAlignment="1">
      <alignment horizontal="left" vertical="center" wrapText="1"/>
    </xf>
    <xf numFmtId="0" fontId="44" fillId="0" borderId="54" xfId="0" applyFont="1" applyBorder="1" applyAlignment="1">
      <alignment horizontal="left" vertical="center" wrapText="1"/>
    </xf>
    <xf numFmtId="0" fontId="45" fillId="17" borderId="21" xfId="0" applyFont="1" applyFill="1" applyBorder="1" applyAlignment="1">
      <alignment horizontal="center" vertical="center" wrapText="1"/>
    </xf>
    <xf numFmtId="10" fontId="50" fillId="0" borderId="3" xfId="0" applyNumberFormat="1" applyFont="1" applyBorder="1" applyAlignment="1">
      <alignment horizontal="center" vertical="center"/>
    </xf>
    <xf numFmtId="10" fontId="4" fillId="0" borderId="0" xfId="1" applyNumberFormat="1" applyFont="1" applyAlignment="1">
      <alignment vertical="center"/>
    </xf>
    <xf numFmtId="10" fontId="4" fillId="0" borderId="0" xfId="1" applyNumberFormat="1" applyFont="1" applyAlignment="1">
      <alignment horizontal="center" vertical="center"/>
    </xf>
    <xf numFmtId="10" fontId="7" fillId="8" borderId="22" xfId="1" applyNumberFormat="1" applyFont="1" applyFill="1" applyBorder="1" applyAlignment="1">
      <alignment horizontal="center" vertical="center" wrapText="1" readingOrder="1"/>
    </xf>
    <xf numFmtId="10" fontId="7" fillId="8" borderId="10" xfId="1" applyNumberFormat="1" applyFont="1" applyFill="1" applyBorder="1" applyAlignment="1" applyProtection="1">
      <alignment horizontal="center" vertical="center" wrapText="1" readingOrder="1"/>
      <protection locked="0"/>
    </xf>
    <xf numFmtId="10" fontId="48" fillId="19" borderId="13" xfId="1" applyNumberFormat="1" applyFont="1" applyFill="1" applyBorder="1" applyAlignment="1">
      <alignment horizontal="center" vertical="center"/>
    </xf>
    <xf numFmtId="10" fontId="48" fillId="19" borderId="4" xfId="1" applyNumberFormat="1" applyFont="1" applyFill="1" applyBorder="1" applyAlignment="1">
      <alignment horizontal="center" vertical="center"/>
    </xf>
    <xf numFmtId="10" fontId="48" fillId="19" borderId="1" xfId="1" applyNumberFormat="1" applyFont="1" applyFill="1" applyBorder="1" applyAlignment="1">
      <alignment horizontal="center" vertical="center"/>
    </xf>
    <xf numFmtId="10" fontId="14" fillId="0" borderId="1" xfId="1" applyNumberFormat="1" applyFont="1" applyBorder="1" applyAlignment="1">
      <alignment horizontal="center" vertical="center"/>
    </xf>
    <xf numFmtId="10" fontId="14" fillId="0" borderId="13" xfId="1" applyNumberFormat="1" applyFont="1" applyBorder="1" applyAlignment="1">
      <alignment horizontal="center" vertical="center"/>
    </xf>
    <xf numFmtId="10" fontId="5" fillId="0" borderId="0" xfId="1" applyNumberFormat="1" applyFont="1" applyAlignment="1">
      <alignment vertical="center"/>
    </xf>
    <xf numFmtId="10" fontId="20" fillId="3" borderId="0" xfId="1" applyNumberFormat="1" applyFont="1" applyFill="1" applyAlignment="1">
      <alignment horizontal="center" vertical="center"/>
    </xf>
    <xf numFmtId="10" fontId="20" fillId="7" borderId="0" xfId="1" applyNumberFormat="1" applyFont="1" applyFill="1" applyAlignment="1">
      <alignment horizontal="center" vertical="center"/>
    </xf>
    <xf numFmtId="10" fontId="14" fillId="0" borderId="45" xfId="1" applyNumberFormat="1" applyFont="1" applyBorder="1" applyAlignment="1">
      <alignment horizontal="center" vertical="center"/>
    </xf>
    <xf numFmtId="10" fontId="14" fillId="0" borderId="3" xfId="1" applyNumberFormat="1" applyFont="1" applyBorder="1" applyAlignment="1">
      <alignment horizontal="center" vertical="center"/>
    </xf>
    <xf numFmtId="10" fontId="12" fillId="22" borderId="49" xfId="1" applyNumberFormat="1" applyFont="1" applyFill="1" applyBorder="1" applyAlignment="1">
      <alignment horizontal="center" vertical="center"/>
    </xf>
    <xf numFmtId="10" fontId="14" fillId="0" borderId="44" xfId="1" applyNumberFormat="1" applyFont="1" applyBorder="1" applyAlignment="1">
      <alignment horizontal="center" vertical="center"/>
    </xf>
    <xf numFmtId="10" fontId="48" fillId="19" borderId="2" xfId="1" applyNumberFormat="1" applyFont="1" applyFill="1" applyBorder="1" applyAlignment="1">
      <alignment horizontal="center" vertical="center"/>
    </xf>
    <xf numFmtId="10" fontId="48" fillId="19" borderId="41" xfId="1" applyNumberFormat="1" applyFont="1" applyFill="1" applyBorder="1" applyAlignment="1">
      <alignment horizontal="center" vertical="center"/>
    </xf>
    <xf numFmtId="10" fontId="14" fillId="0" borderId="41" xfId="1" applyNumberFormat="1" applyFont="1" applyBorder="1" applyAlignment="1">
      <alignment horizontal="center" vertical="center"/>
    </xf>
    <xf numFmtId="10" fontId="5" fillId="0" borderId="3" xfId="1" applyNumberFormat="1" applyFont="1" applyBorder="1" applyAlignment="1">
      <alignment horizontal="center" vertical="center"/>
    </xf>
    <xf numFmtId="0" fontId="12" fillId="0" borderId="41" xfId="0" applyFont="1" applyBorder="1" applyAlignment="1">
      <alignment vertical="center" wrapText="1"/>
    </xf>
    <xf numFmtId="0" fontId="13" fillId="0" borderId="41" xfId="0" applyFont="1" applyBorder="1" applyAlignment="1">
      <alignment vertical="center" wrapText="1"/>
    </xf>
    <xf numFmtId="10" fontId="19" fillId="11" borderId="17" xfId="0" applyNumberFormat="1" applyFont="1" applyFill="1" applyBorder="1" applyAlignment="1">
      <alignment horizontal="center" vertical="center"/>
    </xf>
    <xf numFmtId="0" fontId="11" fillId="5" borderId="13" xfId="0" applyFont="1" applyFill="1" applyBorder="1" applyAlignment="1">
      <alignment vertical="center" wrapText="1"/>
    </xf>
    <xf numFmtId="0" fontId="11" fillId="6" borderId="13" xfId="0" applyFont="1" applyFill="1" applyBorder="1" applyAlignment="1">
      <alignment horizontal="center" vertical="center" wrapText="1"/>
    </xf>
    <xf numFmtId="9" fontId="11" fillId="6" borderId="13" xfId="1" applyFont="1" applyFill="1" applyBorder="1" applyAlignment="1">
      <alignment horizontal="center" vertical="center" wrapText="1"/>
    </xf>
    <xf numFmtId="0" fontId="12" fillId="0" borderId="13" xfId="0" applyFont="1" applyBorder="1" applyAlignment="1">
      <alignment horizontal="justify" vertical="center" wrapText="1"/>
    </xf>
    <xf numFmtId="0" fontId="12" fillId="0" borderId="13" xfId="0" applyFont="1" applyBorder="1" applyAlignment="1">
      <alignment horizontal="center" vertical="center" wrapText="1"/>
    </xf>
    <xf numFmtId="0" fontId="11" fillId="5" borderId="41" xfId="0" applyFont="1" applyFill="1" applyBorder="1" applyAlignment="1">
      <alignment vertical="center" wrapText="1"/>
    </xf>
    <xf numFmtId="0" fontId="11" fillId="6" borderId="41" xfId="0" applyFont="1" applyFill="1" applyBorder="1" applyAlignment="1">
      <alignment horizontal="center" vertical="center" wrapText="1"/>
    </xf>
    <xf numFmtId="9" fontId="11" fillId="6" borderId="41" xfId="1" applyFont="1" applyFill="1" applyBorder="1" applyAlignment="1">
      <alignment horizontal="center" vertical="center" wrapText="1"/>
    </xf>
    <xf numFmtId="0" fontId="12" fillId="0" borderId="41" xfId="0" applyFont="1" applyBorder="1" applyAlignment="1">
      <alignment horizontal="justify" vertical="center" wrapText="1"/>
    </xf>
    <xf numFmtId="0" fontId="12" fillId="0" borderId="49" xfId="0" applyFont="1" applyBorder="1" applyAlignment="1">
      <alignment horizontal="center" vertical="center" wrapText="1"/>
    </xf>
    <xf numFmtId="0" fontId="12" fillId="0" borderId="41" xfId="0" applyFont="1" applyBorder="1" applyAlignment="1">
      <alignment horizontal="center" vertical="center" wrapText="1"/>
    </xf>
    <xf numFmtId="0" fontId="13" fillId="0" borderId="58" xfId="0" applyFont="1" applyBorder="1" applyAlignment="1">
      <alignment vertical="center"/>
    </xf>
    <xf numFmtId="0" fontId="12" fillId="0" borderId="40" xfId="0" applyFont="1" applyBorder="1" applyAlignment="1">
      <alignment vertical="center" wrapText="1"/>
    </xf>
    <xf numFmtId="0" fontId="13" fillId="0" borderId="41" xfId="0" applyFont="1" applyBorder="1" applyAlignment="1">
      <alignment vertical="center"/>
    </xf>
    <xf numFmtId="0" fontId="13" fillId="0" borderId="38" xfId="0" applyFont="1" applyBorder="1" applyAlignment="1">
      <alignment vertical="center"/>
    </xf>
    <xf numFmtId="0" fontId="12" fillId="3" borderId="13" xfId="0" applyFont="1" applyFill="1" applyBorder="1" applyAlignment="1">
      <alignment horizontal="justify" vertical="center" wrapText="1"/>
    </xf>
    <xf numFmtId="0" fontId="12" fillId="3" borderId="13" xfId="0" applyFont="1" applyFill="1" applyBorder="1" applyAlignment="1">
      <alignment vertical="center" wrapText="1"/>
    </xf>
    <xf numFmtId="0" fontId="12" fillId="3" borderId="13"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5" fillId="3" borderId="41" xfId="0" applyFont="1" applyFill="1" applyBorder="1" applyAlignment="1">
      <alignment horizontal="justify" vertical="center" wrapText="1"/>
    </xf>
    <xf numFmtId="0" fontId="5" fillId="3" borderId="41" xfId="0" applyFont="1" applyFill="1" applyBorder="1" applyAlignment="1">
      <alignment vertical="center" wrapText="1"/>
    </xf>
    <xf numFmtId="0" fontId="5" fillId="3" borderId="49" xfId="0" applyFont="1" applyFill="1" applyBorder="1" applyAlignment="1">
      <alignment horizontal="center" vertical="center" wrapText="1"/>
    </xf>
    <xf numFmtId="0" fontId="11" fillId="5" borderId="76" xfId="0" applyFont="1" applyFill="1" applyBorder="1" applyAlignment="1">
      <alignment vertical="center" wrapText="1"/>
    </xf>
    <xf numFmtId="0" fontId="11" fillId="6" borderId="75" xfId="0" applyFont="1" applyFill="1" applyBorder="1" applyAlignment="1">
      <alignment horizontal="center" vertical="center" wrapText="1"/>
    </xf>
    <xf numFmtId="9" fontId="11" fillId="6" borderId="75" xfId="1" applyFont="1" applyFill="1" applyBorder="1" applyAlignment="1">
      <alignment horizontal="center" vertical="center" wrapText="1"/>
    </xf>
    <xf numFmtId="0" fontId="12" fillId="3" borderId="75" xfId="0" applyFont="1" applyFill="1" applyBorder="1" applyAlignment="1">
      <alignment vertical="center" wrapText="1"/>
    </xf>
    <xf numFmtId="0" fontId="12" fillId="3" borderId="75" xfId="0" applyFont="1" applyFill="1" applyBorder="1" applyAlignment="1">
      <alignment horizontal="center" vertical="center" wrapText="1"/>
    </xf>
    <xf numFmtId="0" fontId="12" fillId="0" borderId="21" xfId="0" applyFont="1" applyBorder="1" applyAlignment="1">
      <alignment vertical="center"/>
    </xf>
    <xf numFmtId="0" fontId="12" fillId="0" borderId="77" xfId="0" applyFont="1" applyBorder="1" applyAlignment="1">
      <alignment horizontal="center" vertical="center"/>
    </xf>
    <xf numFmtId="0" fontId="12" fillId="0" borderId="75" xfId="0" applyFont="1" applyBorder="1" applyAlignment="1">
      <alignment vertical="center"/>
    </xf>
    <xf numFmtId="10" fontId="48" fillId="19" borderId="75" xfId="1" applyNumberFormat="1" applyFont="1" applyFill="1" applyBorder="1" applyAlignment="1">
      <alignment horizontal="center" vertical="center"/>
    </xf>
    <xf numFmtId="10" fontId="14" fillId="0" borderId="75" xfId="1" applyNumberFormat="1" applyFont="1" applyBorder="1" applyAlignment="1">
      <alignment horizontal="center" vertical="center"/>
    </xf>
    <xf numFmtId="0" fontId="12" fillId="0" borderId="75" xfId="0" applyFont="1" applyBorder="1" applyAlignment="1">
      <alignment vertical="center" wrapText="1"/>
    </xf>
    <xf numFmtId="0" fontId="13" fillId="0" borderId="75" xfId="0" applyFont="1" applyBorder="1" applyAlignment="1">
      <alignment vertical="center" wrapText="1"/>
    </xf>
    <xf numFmtId="0" fontId="12" fillId="0" borderId="76" xfId="0" applyFont="1" applyBorder="1" applyAlignment="1">
      <alignment vertical="center" wrapText="1"/>
    </xf>
    <xf numFmtId="0" fontId="12" fillId="0" borderId="49" xfId="0" applyFont="1" applyBorder="1" applyAlignment="1">
      <alignment vertical="center" wrapText="1"/>
    </xf>
    <xf numFmtId="0" fontId="19" fillId="6" borderId="13" xfId="0" applyFont="1" applyFill="1" applyBorder="1" applyAlignment="1">
      <alignment horizontal="center" vertical="center" wrapText="1"/>
    </xf>
    <xf numFmtId="9" fontId="19" fillId="6" borderId="13" xfId="1" applyFont="1" applyFill="1" applyBorder="1" applyAlignment="1">
      <alignment horizontal="center" vertical="center" wrapText="1"/>
    </xf>
    <xf numFmtId="0" fontId="5" fillId="3" borderId="80" xfId="0" applyFont="1" applyFill="1" applyBorder="1" applyAlignment="1">
      <alignment horizontal="left" vertical="center" wrapText="1"/>
    </xf>
    <xf numFmtId="0" fontId="5" fillId="3" borderId="81" xfId="0" applyFont="1" applyFill="1" applyBorder="1" applyAlignment="1">
      <alignment horizontal="left" vertical="center" wrapText="1"/>
    </xf>
    <xf numFmtId="0" fontId="5" fillId="3" borderId="81" xfId="0" applyFont="1" applyFill="1" applyBorder="1" applyAlignment="1">
      <alignment horizontal="center" vertical="center" wrapText="1"/>
    </xf>
    <xf numFmtId="0" fontId="12" fillId="0" borderId="57" xfId="0" applyFont="1" applyBorder="1" applyAlignment="1">
      <alignment vertical="center"/>
    </xf>
    <xf numFmtId="0" fontId="19" fillId="6" borderId="41" xfId="0" applyFont="1" applyFill="1" applyBorder="1" applyAlignment="1">
      <alignment horizontal="center" vertical="center" wrapText="1"/>
    </xf>
    <xf numFmtId="9" fontId="19" fillId="6" borderId="41" xfId="1" applyFont="1" applyFill="1" applyBorder="1" applyAlignment="1">
      <alignment horizontal="center" vertical="center" wrapText="1"/>
    </xf>
    <xf numFmtId="0" fontId="5" fillId="3" borderId="49" xfId="0" applyFont="1" applyFill="1" applyBorder="1" applyAlignment="1">
      <alignment horizontal="left" vertical="center" wrapText="1"/>
    </xf>
    <xf numFmtId="0" fontId="5" fillId="3" borderId="30" xfId="0" applyFont="1" applyFill="1" applyBorder="1" applyAlignment="1">
      <alignment horizontal="left" vertical="center" wrapText="1"/>
    </xf>
    <xf numFmtId="0" fontId="5" fillId="3" borderId="30" xfId="0" applyFont="1" applyFill="1" applyBorder="1" applyAlignment="1">
      <alignment horizontal="center" vertical="center" wrapText="1"/>
    </xf>
    <xf numFmtId="0" fontId="12" fillId="0" borderId="58" xfId="0" applyFont="1" applyBorder="1" applyAlignment="1">
      <alignment vertical="center" wrapText="1"/>
    </xf>
    <xf numFmtId="0" fontId="12" fillId="0" borderId="41" xfId="0" applyFont="1" applyBorder="1" applyAlignment="1">
      <alignment vertical="center"/>
    </xf>
    <xf numFmtId="0" fontId="12" fillId="0" borderId="38" xfId="0" applyFont="1" applyBorder="1" applyAlignment="1">
      <alignment vertical="center" wrapText="1"/>
    </xf>
    <xf numFmtId="0" fontId="12" fillId="3" borderId="75" xfId="0" applyFont="1" applyFill="1" applyBorder="1" applyAlignment="1">
      <alignment horizontal="left" vertical="center" wrapText="1"/>
    </xf>
    <xf numFmtId="14" fontId="5" fillId="3" borderId="75" xfId="0" applyNumberFormat="1" applyFont="1" applyFill="1" applyBorder="1" applyAlignment="1">
      <alignment horizontal="center" vertical="center" wrapText="1"/>
    </xf>
    <xf numFmtId="0" fontId="5" fillId="3" borderId="21" xfId="0" applyFont="1" applyFill="1" applyBorder="1"/>
    <xf numFmtId="0" fontId="12" fillId="0" borderId="77" xfId="0" applyFont="1" applyBorder="1" applyAlignment="1">
      <alignment horizontal="center" vertical="center" wrapText="1"/>
    </xf>
    <xf numFmtId="0" fontId="5" fillId="3" borderId="75" xfId="0" applyFont="1" applyFill="1" applyBorder="1"/>
    <xf numFmtId="0" fontId="12" fillId="2" borderId="76" xfId="0" applyFont="1" applyFill="1" applyBorder="1" applyAlignment="1">
      <alignment vertical="center" wrapText="1"/>
    </xf>
    <xf numFmtId="0" fontId="12" fillId="2" borderId="75" xfId="0" applyFont="1" applyFill="1" applyBorder="1" applyAlignment="1">
      <alignment vertical="center" wrapText="1"/>
    </xf>
    <xf numFmtId="0" fontId="16" fillId="6" borderId="70" xfId="0" applyFont="1" applyFill="1" applyBorder="1" applyAlignment="1">
      <alignment horizontal="center" vertical="center" wrapText="1"/>
    </xf>
    <xf numFmtId="9" fontId="16" fillId="6" borderId="70" xfId="1" applyFont="1" applyFill="1" applyBorder="1" applyAlignment="1">
      <alignment horizontal="center" vertical="center" wrapText="1"/>
    </xf>
    <xf numFmtId="0" fontId="12" fillId="2" borderId="70" xfId="0" applyFont="1" applyFill="1" applyBorder="1" applyAlignment="1">
      <alignment vertical="center" wrapText="1"/>
    </xf>
    <xf numFmtId="0" fontId="18" fillId="2" borderId="70" xfId="0" applyFont="1" applyFill="1" applyBorder="1" applyAlignment="1">
      <alignment vertical="center" wrapText="1"/>
    </xf>
    <xf numFmtId="0" fontId="18" fillId="2" borderId="70" xfId="0" applyFont="1" applyFill="1" applyBorder="1" applyAlignment="1">
      <alignment horizontal="center" vertical="center" wrapText="1"/>
    </xf>
    <xf numFmtId="0" fontId="16" fillId="6" borderId="68" xfId="0" applyFont="1" applyFill="1" applyBorder="1" applyAlignment="1">
      <alignment horizontal="center" vertical="center" wrapText="1"/>
    </xf>
    <xf numFmtId="9" fontId="16" fillId="6" borderId="68" xfId="1" applyFont="1" applyFill="1" applyBorder="1" applyAlignment="1">
      <alignment horizontal="center" vertical="center" wrapText="1"/>
    </xf>
    <xf numFmtId="9" fontId="16" fillId="6" borderId="43" xfId="1" applyFont="1" applyFill="1" applyBorder="1" applyAlignment="1">
      <alignment horizontal="center" vertical="center" wrapText="1"/>
    </xf>
    <xf numFmtId="0" fontId="12" fillId="2" borderId="68" xfId="0" applyFont="1" applyFill="1" applyBorder="1" applyAlignment="1">
      <alignment vertical="center" wrapText="1"/>
    </xf>
    <xf numFmtId="0" fontId="18" fillId="2" borderId="68" xfId="0" applyFont="1" applyFill="1" applyBorder="1" applyAlignment="1">
      <alignment horizontal="center" vertical="center" wrapText="1"/>
    </xf>
    <xf numFmtId="0" fontId="5" fillId="0" borderId="17" xfId="0" applyFont="1" applyBorder="1"/>
    <xf numFmtId="0" fontId="12" fillId="0" borderId="30" xfId="0" applyFont="1" applyBorder="1" applyAlignment="1">
      <alignment horizontal="center" vertical="center"/>
    </xf>
    <xf numFmtId="0" fontId="5" fillId="0" borderId="49" xfId="0" applyFont="1" applyBorder="1"/>
    <xf numFmtId="0" fontId="12" fillId="0" borderId="52" xfId="0" applyFont="1" applyBorder="1" applyAlignment="1">
      <alignment vertical="center" wrapText="1"/>
    </xf>
    <xf numFmtId="0" fontId="13" fillId="0" borderId="49" xfId="0" applyFont="1" applyBorder="1" applyAlignment="1">
      <alignment vertical="center" wrapText="1"/>
    </xf>
    <xf numFmtId="0" fontId="12" fillId="2" borderId="70" xfId="0" applyFont="1" applyFill="1" applyBorder="1" applyAlignment="1">
      <alignment horizontal="center" vertical="center" wrapText="1"/>
    </xf>
    <xf numFmtId="0" fontId="12" fillId="0" borderId="40" xfId="0" applyFont="1" applyBorder="1" applyAlignment="1">
      <alignment horizontal="center" vertical="center"/>
    </xf>
    <xf numFmtId="0" fontId="5" fillId="0" borderId="41" xfId="0" applyFont="1" applyBorder="1"/>
    <xf numFmtId="0" fontId="11" fillId="5" borderId="70" xfId="0" applyFont="1" applyFill="1" applyBorder="1" applyAlignment="1">
      <alignment vertical="center" wrapText="1"/>
    </xf>
    <xf numFmtId="0" fontId="11" fillId="6" borderId="70" xfId="0" applyFont="1" applyFill="1" applyBorder="1" applyAlignment="1">
      <alignment horizontal="center" vertical="center" wrapText="1"/>
    </xf>
    <xf numFmtId="9" fontId="11" fillId="6" borderId="70" xfId="1" applyFont="1" applyFill="1" applyBorder="1" applyAlignment="1">
      <alignment horizontal="center" vertical="center" wrapText="1"/>
    </xf>
    <xf numFmtId="0" fontId="12" fillId="0" borderId="70" xfId="0" applyFont="1" applyBorder="1" applyAlignment="1">
      <alignment horizontal="left" vertical="center" wrapText="1"/>
    </xf>
    <xf numFmtId="0" fontId="12" fillId="0" borderId="70" xfId="0" applyFont="1" applyBorder="1" applyAlignment="1">
      <alignment horizontal="center" vertical="center" wrapText="1"/>
    </xf>
    <xf numFmtId="0" fontId="11" fillId="5" borderId="68" xfId="0" applyFont="1" applyFill="1" applyBorder="1" applyAlignment="1">
      <alignment vertical="center" wrapText="1"/>
    </xf>
    <xf numFmtId="0" fontId="11" fillId="6" borderId="68" xfId="0" applyFont="1" applyFill="1" applyBorder="1" applyAlignment="1">
      <alignment horizontal="center" vertical="center" wrapText="1"/>
    </xf>
    <xf numFmtId="9" fontId="11" fillId="6" borderId="68" xfId="1" applyFont="1" applyFill="1" applyBorder="1" applyAlignment="1">
      <alignment horizontal="center" vertical="center" wrapText="1"/>
    </xf>
    <xf numFmtId="0" fontId="12" fillId="0" borderId="68" xfId="0" applyFont="1" applyBorder="1" applyAlignment="1">
      <alignment horizontal="left" vertical="center" wrapText="1"/>
    </xf>
    <xf numFmtId="0" fontId="12" fillId="3" borderId="68" xfId="0" applyFont="1" applyFill="1" applyBorder="1" applyAlignment="1">
      <alignment vertical="center" wrapText="1"/>
    </xf>
    <xf numFmtId="0" fontId="12" fillId="3" borderId="68" xfId="0" applyFont="1" applyFill="1" applyBorder="1" applyAlignment="1">
      <alignment horizontal="center" vertical="center" wrapText="1"/>
    </xf>
    <xf numFmtId="0" fontId="12" fillId="2" borderId="68" xfId="0" applyFont="1" applyFill="1" applyBorder="1" applyAlignment="1">
      <alignment horizontal="center" vertical="center" wrapText="1"/>
    </xf>
    <xf numFmtId="0" fontId="12" fillId="0" borderId="68" xfId="0" applyFont="1" applyBorder="1" applyAlignment="1">
      <alignment horizontal="center" vertical="center" wrapText="1"/>
    </xf>
    <xf numFmtId="10" fontId="12" fillId="21" borderId="75" xfId="0" applyNumberFormat="1" applyFont="1" applyFill="1" applyBorder="1" applyAlignment="1">
      <alignment horizontal="center" vertical="center"/>
    </xf>
    <xf numFmtId="0" fontId="52" fillId="0" borderId="0" xfId="0" applyFont="1" applyAlignment="1">
      <alignment horizontal="left" vertical="top" wrapText="1"/>
    </xf>
    <xf numFmtId="0" fontId="51" fillId="0" borderId="0" xfId="0" applyFont="1" applyAlignment="1">
      <alignment horizontal="left" vertical="center" wrapText="1"/>
    </xf>
    <xf numFmtId="0" fontId="56" fillId="25" borderId="1" xfId="0" applyFont="1" applyFill="1" applyBorder="1" applyAlignment="1">
      <alignment horizontal="center" vertical="center" wrapText="1"/>
    </xf>
    <xf numFmtId="0" fontId="56" fillId="29" borderId="1" xfId="0" applyFont="1" applyFill="1" applyBorder="1" applyAlignment="1">
      <alignment horizontal="center" vertical="center" wrapText="1"/>
    </xf>
    <xf numFmtId="0" fontId="56" fillId="28" borderId="1" xfId="0" applyFont="1" applyFill="1" applyBorder="1" applyAlignment="1">
      <alignment vertical="center" wrapText="1"/>
    </xf>
    <xf numFmtId="0" fontId="53" fillId="26" borderId="94" xfId="0" applyFont="1" applyFill="1" applyBorder="1" applyAlignment="1">
      <alignment horizontal="center" vertical="center" wrapText="1"/>
    </xf>
    <xf numFmtId="0" fontId="53" fillId="25" borderId="26" xfId="0" applyFont="1" applyFill="1" applyBorder="1" applyAlignment="1">
      <alignment horizontal="center" vertical="center" wrapText="1"/>
    </xf>
    <xf numFmtId="0" fontId="53" fillId="26" borderId="26" xfId="0" applyFont="1" applyFill="1" applyBorder="1" applyAlignment="1">
      <alignment horizontal="center" vertical="center" wrapText="1"/>
    </xf>
    <xf numFmtId="0" fontId="53" fillId="26" borderId="28" xfId="0" applyFont="1" applyFill="1" applyBorder="1" applyAlignment="1">
      <alignment horizontal="center" vertical="center" wrapText="1"/>
    </xf>
    <xf numFmtId="0" fontId="56" fillId="28" borderId="1" xfId="0" applyFont="1" applyFill="1" applyBorder="1" applyAlignment="1">
      <alignment horizontal="left" vertical="center" wrapText="1"/>
    </xf>
    <xf numFmtId="0" fontId="38" fillId="28" borderId="1" xfId="0" applyFont="1" applyFill="1" applyBorder="1" applyAlignment="1">
      <alignment horizontal="left" vertical="center" wrapText="1"/>
    </xf>
    <xf numFmtId="0" fontId="56" fillId="28" borderId="13" xfId="0" applyFont="1" applyFill="1" applyBorder="1" applyAlignment="1">
      <alignment horizontal="left" vertical="center" wrapText="1"/>
    </xf>
    <xf numFmtId="0" fontId="38" fillId="28" borderId="13" xfId="0" applyFont="1" applyFill="1" applyBorder="1" applyAlignment="1">
      <alignment horizontal="left" vertical="center" wrapText="1"/>
    </xf>
    <xf numFmtId="0" fontId="56" fillId="28" borderId="13" xfId="0" applyFont="1" applyFill="1" applyBorder="1" applyAlignment="1">
      <alignment vertical="center" wrapText="1"/>
    </xf>
    <xf numFmtId="0" fontId="56" fillId="25" borderId="13" xfId="0" applyFont="1" applyFill="1" applyBorder="1" applyAlignment="1">
      <alignment horizontal="center" vertical="center" wrapText="1"/>
    </xf>
    <xf numFmtId="0" fontId="56" fillId="29" borderId="13" xfId="0" applyFont="1" applyFill="1" applyBorder="1" applyAlignment="1">
      <alignment horizontal="center" vertical="center" wrapText="1"/>
    </xf>
    <xf numFmtId="0" fontId="57" fillId="28" borderId="14" xfId="0" applyFont="1" applyFill="1" applyBorder="1" applyAlignment="1">
      <alignment horizontal="center" vertical="center" wrapText="1"/>
    </xf>
    <xf numFmtId="0" fontId="57" fillId="28" borderId="7" xfId="0" applyFont="1" applyFill="1" applyBorder="1" applyAlignment="1">
      <alignment horizontal="center" vertical="center" wrapText="1"/>
    </xf>
    <xf numFmtId="0" fontId="56" fillId="28" borderId="41" xfId="0" applyFont="1" applyFill="1" applyBorder="1" applyAlignment="1">
      <alignment horizontal="left" vertical="center" wrapText="1"/>
    </xf>
    <xf numFmtId="0" fontId="38" fillId="28" borderId="41" xfId="0" applyFont="1" applyFill="1" applyBorder="1" applyAlignment="1">
      <alignment horizontal="left" vertical="center" wrapText="1"/>
    </xf>
    <xf numFmtId="0" fontId="56" fillId="28" borderId="41" xfId="0" applyFont="1" applyFill="1" applyBorder="1" applyAlignment="1">
      <alignment vertical="center" wrapText="1"/>
    </xf>
    <xf numFmtId="0" fontId="56" fillId="25" borderId="41" xfId="0" applyFont="1" applyFill="1" applyBorder="1" applyAlignment="1">
      <alignment horizontal="center" vertical="center" wrapText="1"/>
    </xf>
    <xf numFmtId="0" fontId="56" fillId="29" borderId="41" xfId="0" applyFont="1" applyFill="1" applyBorder="1" applyAlignment="1">
      <alignment horizontal="center" vertical="center" wrapText="1"/>
    </xf>
    <xf numFmtId="0" fontId="57" fillId="28" borderId="44" xfId="0" applyFont="1" applyFill="1" applyBorder="1" applyAlignment="1">
      <alignment horizontal="center" vertical="center" wrapText="1"/>
    </xf>
    <xf numFmtId="0" fontId="53" fillId="27" borderId="95" xfId="0" applyFont="1" applyFill="1" applyBorder="1" applyAlignment="1">
      <alignment horizontal="center" vertical="center" wrapText="1"/>
    </xf>
    <xf numFmtId="0" fontId="54" fillId="27" borderId="92" xfId="0" applyFont="1" applyFill="1" applyBorder="1" applyAlignment="1">
      <alignment horizontal="center" vertical="center" wrapText="1"/>
    </xf>
    <xf numFmtId="0" fontId="55" fillId="30" borderId="15" xfId="0" applyFont="1" applyFill="1" applyBorder="1" applyAlignment="1">
      <alignment horizontal="center" vertical="center" wrapText="1"/>
    </xf>
    <xf numFmtId="0" fontId="55" fillId="30" borderId="16" xfId="0" applyFont="1" applyFill="1" applyBorder="1" applyAlignment="1">
      <alignment horizontal="center" vertical="center" wrapText="1"/>
    </xf>
    <xf numFmtId="0" fontId="55" fillId="30" borderId="38" xfId="0" applyFont="1" applyFill="1" applyBorder="1" applyAlignment="1">
      <alignment horizontal="center" vertical="center" wrapText="1"/>
    </xf>
    <xf numFmtId="0" fontId="53" fillId="26" borderId="94" xfId="0" applyFont="1" applyFill="1" applyBorder="1" applyAlignment="1">
      <alignment vertical="center" wrapText="1"/>
    </xf>
    <xf numFmtId="0" fontId="54" fillId="27" borderId="0" xfId="0" applyFont="1" applyFill="1" applyAlignment="1">
      <alignment horizontal="center" vertical="center" wrapText="1"/>
    </xf>
    <xf numFmtId="0" fontId="54" fillId="27" borderId="21" xfId="0" applyFont="1" applyFill="1" applyBorder="1" applyAlignment="1">
      <alignment horizontal="center" vertical="center" wrapText="1"/>
    </xf>
    <xf numFmtId="9" fontId="56" fillId="26" borderId="13" xfId="0" applyNumberFormat="1" applyFont="1" applyFill="1" applyBorder="1" applyAlignment="1">
      <alignment horizontal="center" vertical="center" wrapText="1"/>
    </xf>
    <xf numFmtId="0" fontId="56" fillId="26" borderId="13" xfId="0" applyFont="1" applyFill="1" applyBorder="1" applyAlignment="1">
      <alignment vertical="center" wrapText="1"/>
    </xf>
    <xf numFmtId="0" fontId="56" fillId="26" borderId="1" xfId="0" applyFont="1" applyFill="1" applyBorder="1" applyAlignment="1">
      <alignment horizontal="center" vertical="center" wrapText="1"/>
    </xf>
    <xf numFmtId="9" fontId="56" fillId="26" borderId="1" xfId="0" applyNumberFormat="1" applyFont="1" applyFill="1" applyBorder="1" applyAlignment="1">
      <alignment horizontal="center" vertical="center" wrapText="1"/>
    </xf>
    <xf numFmtId="0" fontId="56" fillId="26" borderId="1" xfId="0" applyFont="1" applyFill="1" applyBorder="1" applyAlignment="1">
      <alignment vertical="center" wrapText="1"/>
    </xf>
    <xf numFmtId="0" fontId="56" fillId="26" borderId="41" xfId="0" applyFont="1" applyFill="1" applyBorder="1" applyAlignment="1">
      <alignment horizontal="center" vertical="center" wrapText="1"/>
    </xf>
    <xf numFmtId="9" fontId="56" fillId="26" borderId="41" xfId="0" applyNumberFormat="1" applyFont="1" applyFill="1" applyBorder="1" applyAlignment="1">
      <alignment horizontal="center" vertical="center" wrapText="1"/>
    </xf>
    <xf numFmtId="0" fontId="56" fillId="26" borderId="41" xfId="0" applyFont="1" applyFill="1" applyBorder="1" applyAlignment="1">
      <alignment vertical="center" wrapText="1"/>
    </xf>
    <xf numFmtId="0" fontId="54" fillId="25" borderId="26" xfId="0" applyFont="1" applyFill="1" applyBorder="1" applyAlignment="1">
      <alignment horizontal="center" vertical="center" wrapText="1"/>
    </xf>
    <xf numFmtId="0" fontId="56" fillId="32" borderId="13" xfId="0" applyFont="1" applyFill="1" applyBorder="1" applyAlignment="1">
      <alignment horizontal="center" vertical="center" wrapText="1"/>
    </xf>
    <xf numFmtId="0" fontId="56" fillId="32" borderId="1" xfId="0" applyFont="1" applyFill="1" applyBorder="1" applyAlignment="1">
      <alignment horizontal="center" vertical="center" wrapText="1"/>
    </xf>
    <xf numFmtId="0" fontId="56" fillId="32" borderId="41" xfId="0" applyFont="1" applyFill="1" applyBorder="1" applyAlignment="1">
      <alignment horizontal="center" vertical="center" wrapText="1"/>
    </xf>
    <xf numFmtId="0" fontId="55" fillId="30" borderId="5" xfId="0" applyFont="1" applyFill="1" applyBorder="1" applyAlignment="1">
      <alignment horizontal="center" vertical="center" wrapText="1"/>
    </xf>
    <xf numFmtId="0" fontId="56" fillId="26" borderId="34" xfId="0" applyFont="1" applyFill="1" applyBorder="1" applyAlignment="1">
      <alignment horizontal="center" vertical="center" wrapText="1"/>
    </xf>
    <xf numFmtId="0" fontId="56" fillId="26" borderId="2" xfId="0" applyFont="1" applyFill="1" applyBorder="1" applyAlignment="1">
      <alignment horizontal="center" vertical="center" wrapText="1"/>
    </xf>
    <xf numFmtId="0" fontId="56" fillId="26" borderId="4" xfId="0" applyFont="1" applyFill="1" applyBorder="1" applyAlignment="1">
      <alignment horizontal="center" vertical="center" wrapText="1"/>
    </xf>
    <xf numFmtId="0" fontId="39" fillId="0" borderId="0" xfId="0" applyFont="1" applyAlignment="1">
      <alignment horizontal="center" vertical="center" wrapText="1"/>
    </xf>
    <xf numFmtId="0" fontId="38" fillId="0" borderId="0" xfId="0" applyFont="1" applyAlignment="1">
      <alignment horizontal="center" vertical="center"/>
    </xf>
    <xf numFmtId="0" fontId="38" fillId="0" borderId="0" xfId="0" applyFont="1" applyAlignment="1">
      <alignment horizontal="center" vertical="center" wrapText="1"/>
    </xf>
    <xf numFmtId="14" fontId="38" fillId="0" borderId="0" xfId="0" applyNumberFormat="1" applyFont="1" applyAlignment="1">
      <alignment horizontal="center" vertical="center"/>
    </xf>
    <xf numFmtId="0" fontId="36" fillId="9" borderId="4" xfId="0" applyFont="1" applyFill="1" applyBorder="1" applyAlignment="1">
      <alignment horizontal="center" vertical="center" wrapText="1"/>
    </xf>
    <xf numFmtId="0" fontId="54" fillId="27" borderId="26" xfId="0" applyFont="1" applyFill="1" applyBorder="1" applyAlignment="1">
      <alignment horizontal="center" vertical="center" wrapText="1"/>
    </xf>
    <xf numFmtId="0" fontId="53" fillId="27" borderId="93" xfId="0" applyFont="1" applyFill="1" applyBorder="1" applyAlignment="1">
      <alignment horizontal="center" vertical="center" wrapText="1"/>
    </xf>
    <xf numFmtId="0" fontId="55" fillId="30" borderId="23" xfId="0" applyFont="1" applyFill="1" applyBorder="1" applyAlignment="1">
      <alignment horizontal="center" vertical="center" wrapText="1"/>
    </xf>
    <xf numFmtId="0" fontId="55" fillId="30" borderId="8" xfId="0" applyFont="1" applyFill="1" applyBorder="1" applyAlignment="1">
      <alignment horizontal="center" vertical="center" wrapText="1"/>
    </xf>
    <xf numFmtId="0" fontId="55" fillId="30" borderId="24" xfId="0" applyFont="1" applyFill="1" applyBorder="1" applyAlignment="1">
      <alignment horizontal="center" vertical="center" wrapText="1"/>
    </xf>
    <xf numFmtId="0" fontId="53" fillId="27" borderId="92" xfId="0" applyFont="1" applyFill="1" applyBorder="1" applyAlignment="1">
      <alignment horizontal="center" vertical="center" wrapText="1"/>
    </xf>
    <xf numFmtId="0" fontId="22" fillId="0" borderId="0" xfId="0" applyFont="1" applyAlignment="1">
      <alignment horizontal="center" vertical="top"/>
    </xf>
    <xf numFmtId="10" fontId="22" fillId="0" borderId="0" xfId="0" applyNumberFormat="1" applyFont="1" applyAlignment="1">
      <alignment horizontal="center" vertical="top"/>
    </xf>
    <xf numFmtId="10" fontId="26" fillId="0" borderId="1" xfId="1" applyNumberFormat="1" applyFont="1" applyBorder="1" applyAlignment="1">
      <alignment horizontal="center" vertical="center" shrinkToFit="1"/>
    </xf>
    <xf numFmtId="10" fontId="26" fillId="0" borderId="1" xfId="0" applyNumberFormat="1" applyFont="1" applyBorder="1" applyAlignment="1">
      <alignment horizontal="center" vertical="center" shrinkToFit="1"/>
    </xf>
    <xf numFmtId="10" fontId="36" fillId="0" borderId="3" xfId="1" applyNumberFormat="1" applyFont="1" applyBorder="1" applyAlignment="1">
      <alignment horizontal="center" vertical="center"/>
    </xf>
    <xf numFmtId="10" fontId="59" fillId="23" borderId="3" xfId="1" applyNumberFormat="1" applyFont="1" applyFill="1" applyBorder="1" applyAlignment="1">
      <alignment horizontal="center" vertical="center"/>
    </xf>
    <xf numFmtId="14" fontId="39" fillId="9" borderId="21" xfId="0" applyNumberFormat="1" applyFont="1" applyFill="1" applyBorder="1" applyAlignment="1">
      <alignment horizontal="center" vertical="center" wrapText="1" readingOrder="1"/>
    </xf>
    <xf numFmtId="0" fontId="39" fillId="8" borderId="12" xfId="0" applyFont="1" applyFill="1" applyBorder="1" applyAlignment="1">
      <alignment horizontal="center" vertical="center" wrapText="1" readingOrder="1"/>
    </xf>
    <xf numFmtId="0" fontId="39" fillId="8" borderId="4" xfId="0" applyFont="1" applyFill="1" applyBorder="1" applyAlignment="1">
      <alignment horizontal="center" vertical="center" wrapText="1" readingOrder="1"/>
    </xf>
    <xf numFmtId="0" fontId="59" fillId="10" borderId="4" xfId="0" applyFont="1" applyFill="1" applyBorder="1" applyAlignment="1">
      <alignment horizontal="center" vertical="center" wrapText="1" readingOrder="1"/>
    </xf>
    <xf numFmtId="9" fontId="39" fillId="8" borderId="4" xfId="1" applyFont="1" applyFill="1" applyBorder="1" applyAlignment="1" applyProtection="1">
      <alignment horizontal="center" vertical="center" wrapText="1" readingOrder="1"/>
      <protection locked="0"/>
    </xf>
    <xf numFmtId="0" fontId="39" fillId="8" borderId="10" xfId="0" applyFont="1" applyFill="1" applyBorder="1" applyAlignment="1" applyProtection="1">
      <alignment horizontal="center" vertical="center" wrapText="1" readingOrder="1"/>
      <protection locked="0"/>
    </xf>
    <xf numFmtId="9" fontId="59" fillId="10" borderId="20" xfId="1" applyFont="1" applyFill="1" applyBorder="1" applyAlignment="1" applyProtection="1">
      <alignment horizontal="center" vertical="center" wrapText="1" readingOrder="1"/>
      <protection locked="0"/>
    </xf>
    <xf numFmtId="0" fontId="38" fillId="0" borderId="15" xfId="0" applyFont="1" applyBorder="1" applyAlignment="1">
      <alignment vertical="center"/>
    </xf>
    <xf numFmtId="0" fontId="38" fillId="0" borderId="13" xfId="0" applyFont="1" applyBorder="1" applyAlignment="1">
      <alignment vertical="center" wrapText="1"/>
    </xf>
    <xf numFmtId="0" fontId="38" fillId="0" borderId="38" xfId="0" applyFont="1" applyBorder="1" applyAlignment="1">
      <alignment vertical="center"/>
    </xf>
    <xf numFmtId="0" fontId="38" fillId="0" borderId="41" xfId="0" applyFont="1" applyBorder="1" applyAlignment="1">
      <alignment vertical="center" wrapText="1"/>
    </xf>
    <xf numFmtId="0" fontId="38" fillId="0" borderId="23" xfId="0" applyFont="1" applyBorder="1" applyAlignment="1">
      <alignment vertical="center"/>
    </xf>
    <xf numFmtId="0" fontId="38" fillId="0" borderId="24" xfId="0" applyFont="1" applyBorder="1" applyAlignment="1">
      <alignment vertical="center"/>
    </xf>
    <xf numFmtId="0" fontId="38" fillId="0" borderId="40" xfId="0" applyFont="1" applyBorder="1" applyAlignment="1">
      <alignment vertical="center"/>
    </xf>
    <xf numFmtId="0" fontId="38" fillId="0" borderId="77" xfId="0" applyFont="1" applyBorder="1" applyAlignment="1">
      <alignment vertical="center" wrapText="1"/>
    </xf>
    <xf numFmtId="0" fontId="38" fillId="0" borderId="75" xfId="0" applyFont="1" applyBorder="1" applyAlignment="1">
      <alignment vertical="center" wrapText="1"/>
    </xf>
    <xf numFmtId="0" fontId="38" fillId="0" borderId="23" xfId="0" applyFont="1" applyBorder="1" applyAlignment="1">
      <alignment vertical="center" wrapText="1"/>
    </xf>
    <xf numFmtId="0" fontId="38" fillId="0" borderId="24" xfId="0" applyFont="1" applyBorder="1" applyAlignment="1">
      <alignment vertical="center" wrapText="1"/>
    </xf>
    <xf numFmtId="0" fontId="38" fillId="0" borderId="40" xfId="0" applyFont="1" applyBorder="1" applyAlignment="1">
      <alignment vertical="center" wrapText="1"/>
    </xf>
    <xf numFmtId="0" fontId="38" fillId="2" borderId="77" xfId="0" applyFont="1" applyFill="1" applyBorder="1" applyAlignment="1">
      <alignment vertical="center" wrapText="1"/>
    </xf>
    <xf numFmtId="0" fontId="38" fillId="2" borderId="75" xfId="0" applyFont="1" applyFill="1" applyBorder="1" applyAlignment="1">
      <alignment vertical="center"/>
    </xf>
    <xf numFmtId="0" fontId="38" fillId="0" borderId="13" xfId="0" applyFont="1" applyBorder="1" applyAlignment="1">
      <alignment vertical="center"/>
    </xf>
    <xf numFmtId="0" fontId="38" fillId="0" borderId="30" xfId="0" applyFont="1" applyBorder="1" applyAlignment="1">
      <alignment vertical="center"/>
    </xf>
    <xf numFmtId="0" fontId="38" fillId="0" borderId="49" xfId="0" applyFont="1" applyBorder="1" applyAlignment="1">
      <alignment vertical="center" wrapText="1"/>
    </xf>
    <xf numFmtId="0" fontId="38" fillId="0" borderId="49" xfId="0" applyFont="1" applyBorder="1" applyAlignment="1">
      <alignment vertical="center"/>
    </xf>
    <xf numFmtId="0" fontId="37" fillId="0" borderId="0" xfId="0" applyFont="1" applyAlignment="1">
      <alignment vertical="center" wrapText="1"/>
    </xf>
    <xf numFmtId="0" fontId="37" fillId="0" borderId="0" xfId="0" applyFont="1" applyAlignment="1">
      <alignment vertical="center"/>
    </xf>
    <xf numFmtId="9" fontId="16" fillId="6" borderId="48" xfId="1" applyFont="1" applyFill="1" applyBorder="1" applyAlignment="1">
      <alignment horizontal="center" vertical="center" wrapText="1"/>
    </xf>
    <xf numFmtId="0" fontId="16" fillId="5" borderId="98" xfId="0" applyFont="1" applyFill="1" applyBorder="1" applyAlignment="1">
      <alignment vertical="center" wrapText="1"/>
    </xf>
    <xf numFmtId="0" fontId="19" fillId="6" borderId="48" xfId="0" applyFont="1" applyFill="1" applyBorder="1" applyAlignment="1">
      <alignment horizontal="center" vertical="center" wrapText="1"/>
    </xf>
    <xf numFmtId="0" fontId="5" fillId="2" borderId="48" xfId="0" applyFont="1" applyFill="1" applyBorder="1" applyAlignment="1">
      <alignment vertical="center" wrapText="1"/>
    </xf>
    <xf numFmtId="0" fontId="5" fillId="2" borderId="48" xfId="0" applyFont="1" applyFill="1" applyBorder="1" applyAlignment="1">
      <alignment horizontal="center" vertical="center" wrapText="1"/>
    </xf>
    <xf numFmtId="0" fontId="5" fillId="0" borderId="2" xfId="0" applyFont="1" applyBorder="1"/>
    <xf numFmtId="10" fontId="14" fillId="0" borderId="2" xfId="1" applyNumberFormat="1" applyFont="1" applyBorder="1" applyAlignment="1">
      <alignment horizontal="center" vertical="center"/>
    </xf>
    <xf numFmtId="0" fontId="38" fillId="0" borderId="11" xfId="0" applyFont="1" applyBorder="1" applyAlignment="1">
      <alignment vertical="center" wrapText="1"/>
    </xf>
    <xf numFmtId="0" fontId="38" fillId="0" borderId="2" xfId="0" applyFont="1" applyBorder="1" applyAlignment="1">
      <alignment vertical="center" wrapText="1"/>
    </xf>
    <xf numFmtId="0" fontId="12" fillId="0" borderId="50" xfId="0" applyFont="1" applyBorder="1" applyAlignment="1">
      <alignment vertical="center" wrapText="1"/>
    </xf>
    <xf numFmtId="0" fontId="12" fillId="0" borderId="2" xfId="0" applyFont="1" applyBorder="1" applyAlignment="1">
      <alignment vertical="center" wrapText="1"/>
    </xf>
    <xf numFmtId="0" fontId="13" fillId="0" borderId="2" xfId="0" applyFont="1" applyBorder="1" applyAlignment="1">
      <alignment vertical="center" wrapText="1"/>
    </xf>
    <xf numFmtId="0" fontId="16" fillId="5" borderId="73" xfId="0" applyFont="1" applyFill="1" applyBorder="1" applyAlignment="1">
      <alignment vertical="center" wrapText="1"/>
    </xf>
    <xf numFmtId="0" fontId="19" fillId="6" borderId="74" xfId="0" applyFont="1" applyFill="1" applyBorder="1" applyAlignment="1">
      <alignment horizontal="center" vertical="center" wrapText="1"/>
    </xf>
    <xf numFmtId="9" fontId="16" fillId="6" borderId="74" xfId="1" applyFont="1" applyFill="1" applyBorder="1" applyAlignment="1">
      <alignment horizontal="center" vertical="center" wrapText="1"/>
    </xf>
    <xf numFmtId="0" fontId="12" fillId="2" borderId="74" xfId="0" applyFont="1" applyFill="1" applyBorder="1" applyAlignment="1">
      <alignment vertical="center" wrapText="1"/>
    </xf>
    <xf numFmtId="0" fontId="12" fillId="2" borderId="74" xfId="0" applyFont="1" applyFill="1" applyBorder="1" applyAlignment="1">
      <alignment horizontal="center" vertical="center" wrapText="1"/>
    </xf>
    <xf numFmtId="0" fontId="5" fillId="0" borderId="21" xfId="0" applyFont="1" applyBorder="1"/>
    <xf numFmtId="0" fontId="5" fillId="0" borderId="75" xfId="0" applyFont="1" applyBorder="1"/>
    <xf numFmtId="0" fontId="38" fillId="0" borderId="77" xfId="0" applyFont="1" applyBorder="1" applyAlignment="1">
      <alignment vertical="center"/>
    </xf>
    <xf numFmtId="0" fontId="38" fillId="0" borderId="75" xfId="0" applyFont="1" applyBorder="1" applyAlignment="1">
      <alignment vertical="center"/>
    </xf>
    <xf numFmtId="10" fontId="12" fillId="22" borderId="75" xfId="1" applyNumberFormat="1" applyFont="1" applyFill="1" applyBorder="1" applyAlignment="1">
      <alignment horizontal="center" vertical="center"/>
    </xf>
    <xf numFmtId="10" fontId="46" fillId="5" borderId="54" xfId="0" applyNumberFormat="1" applyFont="1" applyFill="1" applyBorder="1" applyAlignment="1">
      <alignment horizontal="center" vertical="center"/>
    </xf>
    <xf numFmtId="10" fontId="46" fillId="14" borderId="54" xfId="0" applyNumberFormat="1" applyFont="1" applyFill="1" applyBorder="1" applyAlignment="1">
      <alignment horizontal="center" vertical="center"/>
    </xf>
    <xf numFmtId="0" fontId="44" fillId="0" borderId="98" xfId="0" applyFont="1" applyBorder="1" applyAlignment="1">
      <alignment horizontal="center" vertical="center"/>
    </xf>
    <xf numFmtId="0" fontId="44" fillId="0" borderId="48" xfId="0" applyFont="1" applyBorder="1" applyAlignment="1">
      <alignment horizontal="left" vertical="center" wrapText="1"/>
    </xf>
    <xf numFmtId="10" fontId="46" fillId="14" borderId="48" xfId="0" applyNumberFormat="1" applyFont="1" applyFill="1" applyBorder="1" applyAlignment="1">
      <alignment horizontal="center" vertical="center"/>
    </xf>
    <xf numFmtId="0" fontId="47" fillId="0" borderId="97" xfId="0" applyFont="1" applyBorder="1" applyAlignment="1">
      <alignment vertical="center" wrapText="1"/>
    </xf>
    <xf numFmtId="0" fontId="44" fillId="33" borderId="68" xfId="0" applyFont="1" applyFill="1" applyBorder="1" applyAlignment="1">
      <alignment horizontal="left" vertical="center" wrapText="1"/>
    </xf>
    <xf numFmtId="0" fontId="37" fillId="0" borderId="0" xfId="0" applyFont="1" applyAlignment="1">
      <alignment horizontal="center" vertical="center" wrapText="1"/>
    </xf>
    <xf numFmtId="0" fontId="56" fillId="28" borderId="29" xfId="0" applyFont="1" applyFill="1" applyBorder="1" applyAlignment="1">
      <alignment horizontal="left" vertical="center" wrapText="1"/>
    </xf>
    <xf numFmtId="0" fontId="38" fillId="28" borderId="29" xfId="0" applyFont="1" applyFill="1" applyBorder="1" applyAlignment="1">
      <alignment horizontal="left" vertical="center" wrapText="1"/>
    </xf>
    <xf numFmtId="0" fontId="57" fillId="28" borderId="29" xfId="0" applyFont="1" applyFill="1" applyBorder="1" applyAlignment="1">
      <alignment horizontal="center" vertical="center" wrapText="1"/>
    </xf>
    <xf numFmtId="0" fontId="12" fillId="0" borderId="1" xfId="0" applyFont="1" applyBorder="1" applyAlignment="1">
      <alignment horizontal="center" vertical="center"/>
    </xf>
    <xf numFmtId="10" fontId="26" fillId="0" borderId="13" xfId="1" applyNumberFormat="1" applyFont="1" applyBorder="1" applyAlignment="1">
      <alignment horizontal="center" vertical="center" shrinkToFit="1"/>
    </xf>
    <xf numFmtId="0" fontId="12" fillId="0" borderId="41" xfId="0" applyFont="1" applyBorder="1" applyAlignment="1">
      <alignment horizontal="center" vertical="center"/>
    </xf>
    <xf numFmtId="0" fontId="26" fillId="0" borderId="4" xfId="0" applyFont="1" applyBorder="1" applyAlignment="1">
      <alignment horizontal="center" vertical="center" wrapText="1"/>
    </xf>
    <xf numFmtId="10" fontId="26" fillId="0" borderId="4" xfId="1" applyNumberFormat="1" applyFont="1" applyBorder="1" applyAlignment="1">
      <alignment horizontal="center" vertical="center" shrinkToFit="1"/>
    </xf>
    <xf numFmtId="0" fontId="12" fillId="0" borderId="4" xfId="0" applyFont="1" applyBorder="1" applyAlignment="1">
      <alignment horizontal="center" vertical="center"/>
    </xf>
    <xf numFmtId="10" fontId="26" fillId="0" borderId="13" xfId="0" applyNumberFormat="1" applyFont="1" applyBorder="1" applyAlignment="1">
      <alignment horizontal="center" vertical="center" shrinkToFit="1"/>
    </xf>
    <xf numFmtId="0" fontId="12" fillId="0" borderId="13" xfId="0" applyFont="1" applyBorder="1" applyAlignment="1">
      <alignment horizontal="center" vertical="center"/>
    </xf>
    <xf numFmtId="10" fontId="26" fillId="0" borderId="41" xfId="0" applyNumberFormat="1" applyFont="1" applyBorder="1" applyAlignment="1">
      <alignment horizontal="center" vertical="center" shrinkToFit="1"/>
    </xf>
    <xf numFmtId="10" fontId="26" fillId="0" borderId="4" xfId="0" applyNumberFormat="1" applyFont="1" applyBorder="1" applyAlignment="1">
      <alignment horizontal="center" vertical="center" shrinkToFit="1"/>
    </xf>
    <xf numFmtId="0" fontId="5" fillId="3" borderId="1" xfId="0" applyFont="1" applyFill="1" applyBorder="1"/>
    <xf numFmtId="0" fontId="12" fillId="0" borderId="1" xfId="0" applyFont="1" applyBorder="1" applyAlignment="1">
      <alignment horizontal="center" vertical="center" wrapText="1"/>
    </xf>
    <xf numFmtId="0" fontId="12" fillId="2" borderId="1" xfId="0" applyFont="1" applyFill="1" applyBorder="1" applyAlignment="1">
      <alignment vertical="center" wrapText="1"/>
    </xf>
    <xf numFmtId="0" fontId="12" fillId="2" borderId="1" xfId="0" applyFont="1" applyFill="1" applyBorder="1" applyAlignment="1">
      <alignment vertical="center"/>
    </xf>
    <xf numFmtId="10" fontId="42" fillId="23" borderId="0" xfId="0" applyNumberFormat="1" applyFont="1" applyFill="1" applyAlignment="1">
      <alignment horizontal="center"/>
    </xf>
    <xf numFmtId="10" fontId="59" fillId="24" borderId="3" xfId="1" applyNumberFormat="1" applyFont="1" applyFill="1" applyBorder="1" applyAlignment="1">
      <alignment horizontal="center" vertical="center"/>
    </xf>
    <xf numFmtId="10" fontId="58" fillId="15" borderId="26" xfId="0" applyNumberFormat="1" applyFont="1" applyFill="1" applyBorder="1" applyAlignment="1">
      <alignment horizontal="center" vertical="center" wrapText="1"/>
    </xf>
    <xf numFmtId="10" fontId="58" fillId="0" borderId="60" xfId="0" applyNumberFormat="1" applyFont="1" applyBorder="1" applyAlignment="1">
      <alignment vertical="center" wrapText="1"/>
    </xf>
    <xf numFmtId="10" fontId="58" fillId="0" borderId="0" xfId="0" applyNumberFormat="1" applyFont="1" applyAlignment="1">
      <alignment vertical="center" wrapText="1"/>
    </xf>
    <xf numFmtId="10" fontId="58" fillId="15" borderId="21" xfId="0" applyNumberFormat="1" applyFont="1" applyFill="1" applyBorder="1" applyAlignment="1">
      <alignment horizontal="center" vertical="center" wrapText="1"/>
    </xf>
    <xf numFmtId="0" fontId="7" fillId="8" borderId="11" xfId="0" applyFont="1" applyFill="1" applyBorder="1" applyAlignment="1">
      <alignment horizontal="center" vertical="center" wrapText="1" readingOrder="1"/>
    </xf>
    <xf numFmtId="0" fontId="7" fillId="8" borderId="2" xfId="0" applyFont="1" applyFill="1" applyBorder="1" applyAlignment="1">
      <alignment horizontal="center" vertical="center" wrapText="1" readingOrder="1"/>
    </xf>
    <xf numFmtId="0" fontId="9" fillId="10" borderId="2" xfId="0" applyFont="1" applyFill="1" applyBorder="1" applyAlignment="1">
      <alignment horizontal="center" vertical="center" wrapText="1" readingOrder="1"/>
    </xf>
    <xf numFmtId="9" fontId="7" fillId="8" borderId="2" xfId="1" applyFont="1" applyFill="1" applyBorder="1" applyAlignment="1" applyProtection="1">
      <alignment horizontal="center" vertical="center" wrapText="1" readingOrder="1"/>
      <protection locked="0"/>
    </xf>
    <xf numFmtId="10" fontId="7" fillId="8" borderId="46" xfId="1" applyNumberFormat="1" applyFont="1" applyFill="1" applyBorder="1" applyAlignment="1" applyProtection="1">
      <alignment horizontal="center" vertical="center" wrapText="1" readingOrder="1"/>
      <protection locked="0"/>
    </xf>
    <xf numFmtId="0" fontId="56" fillId="0" borderId="29" xfId="0" applyFont="1" applyBorder="1" applyAlignment="1">
      <alignment vertical="center" wrapText="1"/>
    </xf>
    <xf numFmtId="0" fontId="38" fillId="28" borderId="21" xfId="0" applyFont="1" applyFill="1" applyBorder="1" applyAlignment="1">
      <alignment horizontal="center" vertical="center" wrapText="1"/>
    </xf>
    <xf numFmtId="0" fontId="38" fillId="28" borderId="0" xfId="0" applyFont="1" applyFill="1" applyAlignment="1">
      <alignment horizontal="left" vertical="center" wrapText="1"/>
    </xf>
    <xf numFmtId="0" fontId="53" fillId="27" borderId="99" xfId="0" applyFont="1" applyFill="1" applyBorder="1" applyAlignment="1">
      <alignment horizontal="center" vertical="center" wrapText="1"/>
    </xf>
    <xf numFmtId="0" fontId="54" fillId="27" borderId="100" xfId="0" applyFont="1" applyFill="1" applyBorder="1" applyAlignment="1">
      <alignment horizontal="center" vertical="center" wrapText="1"/>
    </xf>
    <xf numFmtId="0" fontId="54" fillId="27" borderId="19" xfId="0" applyFont="1" applyFill="1" applyBorder="1" applyAlignment="1">
      <alignment horizontal="center" vertical="center" wrapText="1"/>
    </xf>
    <xf numFmtId="0" fontId="38" fillId="28" borderId="17" xfId="0" applyFont="1" applyFill="1" applyBorder="1" applyAlignment="1">
      <alignment horizontal="center" vertical="center" wrapText="1"/>
    </xf>
    <xf numFmtId="0" fontId="62" fillId="0" borderId="0" xfId="0" applyFont="1" applyAlignment="1">
      <alignment horizontal="left" vertical="top" wrapText="1"/>
    </xf>
    <xf numFmtId="0" fontId="27" fillId="3" borderId="101" xfId="2" applyFont="1" applyFill="1" applyBorder="1" applyAlignment="1">
      <alignment horizontal="center" vertical="center" wrapText="1"/>
    </xf>
    <xf numFmtId="0" fontId="27" fillId="3" borderId="4" xfId="2" applyFont="1" applyFill="1" applyBorder="1" applyAlignment="1">
      <alignment horizontal="center" vertical="center" wrapText="1"/>
    </xf>
    <xf numFmtId="0" fontId="5" fillId="0" borderId="41" xfId="0" applyFont="1" applyBorder="1" applyAlignment="1">
      <alignment vertical="center" wrapText="1"/>
    </xf>
    <xf numFmtId="0" fontId="5" fillId="0" borderId="49" xfId="0" applyFont="1" applyBorder="1" applyAlignment="1">
      <alignment horizontal="center" vertical="center" wrapText="1"/>
    </xf>
    <xf numFmtId="0" fontId="5" fillId="2" borderId="68" xfId="0" applyFont="1" applyFill="1" applyBorder="1" applyAlignment="1">
      <alignment vertical="center" wrapText="1"/>
    </xf>
    <xf numFmtId="0" fontId="5" fillId="0" borderId="68" xfId="0" applyFont="1" applyBorder="1" applyAlignment="1">
      <alignment horizontal="center" vertical="center" wrapText="1"/>
    </xf>
    <xf numFmtId="0" fontId="26" fillId="3" borderId="1" xfId="2" applyFont="1" applyFill="1" applyBorder="1" applyAlignment="1">
      <alignment horizontal="center" vertical="center" wrapText="1"/>
    </xf>
    <xf numFmtId="164" fontId="26" fillId="0" borderId="13" xfId="0" applyNumberFormat="1" applyFont="1" applyBorder="1" applyAlignment="1">
      <alignment horizontal="center" vertical="center" wrapText="1"/>
    </xf>
    <xf numFmtId="164" fontId="26" fillId="0" borderId="13" xfId="0" applyNumberFormat="1" applyFont="1" applyBorder="1" applyAlignment="1">
      <alignment horizontal="center" vertical="center" shrinkToFit="1"/>
    </xf>
    <xf numFmtId="164" fontId="26" fillId="0" borderId="1" xfId="0" applyNumberFormat="1" applyFont="1" applyBorder="1" applyAlignment="1">
      <alignment horizontal="center" vertical="center" wrapText="1"/>
    </xf>
    <xf numFmtId="164" fontId="26" fillId="0" borderId="1" xfId="0" applyNumberFormat="1" applyFont="1" applyBorder="1" applyAlignment="1">
      <alignment horizontal="center" vertical="center" shrinkToFit="1"/>
    </xf>
    <xf numFmtId="164" fontId="26" fillId="0" borderId="4" xfId="0" applyNumberFormat="1" applyFont="1" applyBorder="1" applyAlignment="1">
      <alignment horizontal="center" vertical="center" wrapText="1"/>
    </xf>
    <xf numFmtId="164" fontId="26" fillId="0" borderId="4" xfId="0" applyNumberFormat="1" applyFont="1" applyBorder="1" applyAlignment="1">
      <alignment horizontal="center" vertical="center" shrinkToFit="1"/>
    </xf>
    <xf numFmtId="164" fontId="27" fillId="0" borderId="1" xfId="0" applyNumberFormat="1" applyFont="1" applyBorder="1" applyAlignment="1">
      <alignment horizontal="center" vertical="center" wrapText="1"/>
    </xf>
    <xf numFmtId="164" fontId="27" fillId="0" borderId="1" xfId="0" applyNumberFormat="1" applyFont="1" applyBorder="1" applyAlignment="1">
      <alignment horizontal="center" vertical="center" shrinkToFit="1"/>
    </xf>
    <xf numFmtId="164" fontId="27" fillId="0" borderId="4" xfId="0" applyNumberFormat="1" applyFont="1" applyBorder="1" applyAlignment="1">
      <alignment horizontal="center" vertical="center" wrapText="1"/>
    </xf>
    <xf numFmtId="164" fontId="27" fillId="0" borderId="101" xfId="0" applyNumberFormat="1" applyFont="1" applyBorder="1" applyAlignment="1">
      <alignment horizontal="center" vertical="center" wrapText="1"/>
    </xf>
    <xf numFmtId="164" fontId="12" fillId="0" borderId="13" xfId="0" applyNumberFormat="1" applyFont="1" applyBorder="1" applyAlignment="1">
      <alignment horizontal="center" vertical="center" wrapText="1"/>
    </xf>
    <xf numFmtId="164" fontId="12" fillId="0" borderId="41" xfId="0" applyNumberFormat="1" applyFont="1" applyBorder="1" applyAlignment="1">
      <alignment horizontal="center" vertical="center" wrapText="1"/>
    </xf>
    <xf numFmtId="164" fontId="12" fillId="3" borderId="13" xfId="0" applyNumberFormat="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5" fillId="3" borderId="41" xfId="0" applyNumberFormat="1" applyFont="1" applyFill="1" applyBorder="1" applyAlignment="1">
      <alignment horizontal="center" vertical="center" wrapText="1"/>
    </xf>
    <xf numFmtId="164" fontId="12" fillId="3" borderId="75" xfId="0" applyNumberFormat="1" applyFont="1" applyFill="1" applyBorder="1" applyAlignment="1">
      <alignment horizontal="center" vertical="center" wrapText="1"/>
    </xf>
    <xf numFmtId="164" fontId="5" fillId="3" borderId="23" xfId="0" applyNumberFormat="1" applyFont="1" applyFill="1" applyBorder="1" applyAlignment="1">
      <alignment horizontal="center" vertical="center" wrapText="1"/>
    </xf>
    <xf numFmtId="164" fontId="5" fillId="3" borderId="8" xfId="0" applyNumberFormat="1" applyFont="1" applyFill="1" applyBorder="1" applyAlignment="1">
      <alignment horizontal="center" vertical="center" wrapText="1"/>
    </xf>
    <xf numFmtId="164" fontId="5" fillId="3" borderId="30" xfId="0" applyNumberFormat="1" applyFont="1" applyFill="1" applyBorder="1" applyAlignment="1">
      <alignment horizontal="center" vertical="center" wrapText="1"/>
    </xf>
    <xf numFmtId="164" fontId="5" fillId="3" borderId="75" xfId="0" applyNumberFormat="1" applyFont="1" applyFill="1" applyBorder="1" applyAlignment="1">
      <alignment horizontal="center" vertical="center" wrapText="1"/>
    </xf>
    <xf numFmtId="164" fontId="12" fillId="3" borderId="78" xfId="0" applyNumberFormat="1" applyFont="1" applyFill="1" applyBorder="1" applyAlignment="1">
      <alignment horizontal="center" vertical="center" wrapText="1"/>
    </xf>
    <xf numFmtId="164" fontId="12" fillId="2" borderId="70" xfId="0" applyNumberFormat="1" applyFont="1" applyFill="1" applyBorder="1" applyAlignment="1">
      <alignment horizontal="center" vertical="center"/>
    </xf>
    <xf numFmtId="164" fontId="12" fillId="2" borderId="68" xfId="0" applyNumberFormat="1" applyFont="1" applyFill="1" applyBorder="1" applyAlignment="1">
      <alignment horizontal="center" vertical="center"/>
    </xf>
    <xf numFmtId="164" fontId="18" fillId="2" borderId="74" xfId="0" applyNumberFormat="1" applyFont="1" applyFill="1" applyBorder="1" applyAlignment="1">
      <alignment horizontal="center" vertical="center"/>
    </xf>
    <xf numFmtId="164" fontId="5" fillId="2" borderId="48" xfId="0" applyNumberFormat="1" applyFont="1" applyFill="1" applyBorder="1" applyAlignment="1">
      <alignment horizontal="center" vertical="center"/>
    </xf>
    <xf numFmtId="164" fontId="12" fillId="0" borderId="70" xfId="0" applyNumberFormat="1" applyFont="1" applyBorder="1" applyAlignment="1">
      <alignment horizontal="center" vertical="center" wrapText="1"/>
    </xf>
    <xf numFmtId="164" fontId="12" fillId="0" borderId="68" xfId="0" applyNumberFormat="1" applyFont="1" applyBorder="1" applyAlignment="1">
      <alignment horizontal="center" vertical="center" wrapText="1"/>
    </xf>
    <xf numFmtId="0" fontId="5" fillId="0" borderId="102" xfId="0" applyFont="1" applyBorder="1" applyAlignment="1">
      <alignment horizontal="center" vertical="center" wrapText="1"/>
    </xf>
    <xf numFmtId="164" fontId="12" fillId="3" borderId="14" xfId="0" applyNumberFormat="1" applyFont="1" applyFill="1" applyBorder="1" applyAlignment="1">
      <alignment horizontal="center" vertical="center" wrapText="1"/>
    </xf>
    <xf numFmtId="164" fontId="12" fillId="3" borderId="44" xfId="0" applyNumberFormat="1" applyFont="1" applyFill="1" applyBorder="1" applyAlignment="1">
      <alignment horizontal="center" vertical="center" wrapText="1"/>
    </xf>
    <xf numFmtId="164" fontId="12" fillId="3" borderId="7" xfId="0" applyNumberFormat="1" applyFont="1" applyFill="1" applyBorder="1" applyAlignment="1">
      <alignment horizontal="center" vertical="center" wrapText="1"/>
    </xf>
    <xf numFmtId="164" fontId="5" fillId="3" borderId="44" xfId="0" applyNumberFormat="1" applyFont="1" applyFill="1" applyBorder="1" applyAlignment="1">
      <alignment horizontal="center" vertical="center" wrapText="1"/>
    </xf>
    <xf numFmtId="164" fontId="5" fillId="3" borderId="36" xfId="0" applyNumberFormat="1" applyFont="1" applyFill="1" applyBorder="1" applyAlignment="1">
      <alignment horizontal="center" vertical="center" wrapText="1"/>
    </xf>
    <xf numFmtId="164" fontId="5" fillId="3" borderId="103" xfId="0" applyNumberFormat="1" applyFont="1" applyFill="1" applyBorder="1" applyAlignment="1">
      <alignment horizontal="center" vertical="center" wrapText="1"/>
    </xf>
    <xf numFmtId="164" fontId="5" fillId="3" borderId="96" xfId="0" applyNumberFormat="1" applyFont="1" applyFill="1" applyBorder="1" applyAlignment="1">
      <alignment horizontal="center" vertical="center" wrapText="1"/>
    </xf>
    <xf numFmtId="164" fontId="12" fillId="0" borderId="105" xfId="0" applyNumberFormat="1" applyFont="1" applyBorder="1" applyAlignment="1">
      <alignment horizontal="center" vertical="center"/>
    </xf>
    <xf numFmtId="164" fontId="12" fillId="0" borderId="71" xfId="0" applyNumberFormat="1" applyFont="1" applyBorder="1" applyAlignment="1">
      <alignment horizontal="center" vertical="center"/>
    </xf>
    <xf numFmtId="164" fontId="18" fillId="0" borderId="107" xfId="0" applyNumberFormat="1" applyFont="1" applyBorder="1" applyAlignment="1">
      <alignment horizontal="center" vertical="center"/>
    </xf>
    <xf numFmtId="164" fontId="5" fillId="0" borderId="20" xfId="0" applyNumberFormat="1" applyFont="1" applyBorder="1" applyAlignment="1">
      <alignment horizontal="center" vertical="center"/>
    </xf>
    <xf numFmtId="164" fontId="12" fillId="3" borderId="105" xfId="0" applyNumberFormat="1" applyFont="1" applyFill="1" applyBorder="1" applyAlignment="1">
      <alignment horizontal="center" vertical="center" wrapText="1"/>
    </xf>
    <xf numFmtId="164" fontId="12" fillId="3" borderId="71" xfId="0" applyNumberFormat="1" applyFont="1" applyFill="1" applyBorder="1" applyAlignment="1">
      <alignment horizontal="center" vertical="center" wrapText="1"/>
    </xf>
    <xf numFmtId="0" fontId="45" fillId="18" borderId="21" xfId="0" applyFont="1" applyFill="1" applyBorder="1" applyAlignment="1">
      <alignment horizontal="center" vertical="center" wrapText="1"/>
    </xf>
    <xf numFmtId="0" fontId="12" fillId="0" borderId="6" xfId="0" applyFont="1" applyBorder="1" applyAlignment="1">
      <alignment horizontal="center" vertical="center" wrapText="1"/>
    </xf>
    <xf numFmtId="0" fontId="44" fillId="0" borderId="26" xfId="0" applyFont="1" applyBorder="1" applyAlignment="1">
      <alignment horizontal="center" vertical="center"/>
    </xf>
    <xf numFmtId="0" fontId="44" fillId="0" borderId="17" xfId="0" applyFont="1" applyBorder="1" applyAlignment="1">
      <alignment horizontal="center" vertical="center"/>
    </xf>
    <xf numFmtId="0" fontId="44" fillId="14" borderId="19" xfId="0" applyFont="1" applyFill="1" applyBorder="1" applyAlignment="1">
      <alignment horizontal="center" vertical="center" wrapText="1"/>
    </xf>
    <xf numFmtId="0" fontId="44" fillId="14" borderId="55" xfId="0" applyFont="1" applyFill="1" applyBorder="1" applyAlignment="1">
      <alignment horizontal="center" vertical="center" wrapText="1"/>
    </xf>
    <xf numFmtId="0" fontId="44" fillId="16" borderId="26" xfId="0" applyFont="1" applyFill="1" applyBorder="1" applyAlignment="1">
      <alignment horizontal="center" vertical="center" wrapText="1"/>
    </xf>
    <xf numFmtId="0" fontId="44" fillId="16" borderId="17" xfId="0" applyFont="1" applyFill="1" applyBorder="1" applyAlignment="1">
      <alignment horizontal="center" vertical="center" wrapText="1"/>
    </xf>
    <xf numFmtId="10" fontId="12" fillId="21" borderId="34" xfId="0" applyNumberFormat="1" applyFont="1" applyFill="1" applyBorder="1" applyAlignment="1">
      <alignment horizontal="center" vertical="center"/>
    </xf>
    <xf numFmtId="10" fontId="12" fillId="21" borderId="49" xfId="0" applyNumberFormat="1" applyFont="1" applyFill="1" applyBorder="1" applyAlignment="1">
      <alignment horizontal="center" vertical="center"/>
    </xf>
    <xf numFmtId="10" fontId="12" fillId="21" borderId="2" xfId="0" applyNumberFormat="1" applyFont="1" applyFill="1" applyBorder="1" applyAlignment="1">
      <alignment horizontal="center" vertical="center"/>
    </xf>
    <xf numFmtId="10" fontId="12" fillId="22" borderId="34" xfId="1" applyNumberFormat="1" applyFont="1" applyFill="1" applyBorder="1" applyAlignment="1">
      <alignment horizontal="center" vertical="center"/>
    </xf>
    <xf numFmtId="10" fontId="12" fillId="22" borderId="49" xfId="1" applyNumberFormat="1" applyFont="1" applyFill="1" applyBorder="1" applyAlignment="1">
      <alignment horizontal="center" vertical="center"/>
    </xf>
    <xf numFmtId="9" fontId="11" fillId="6" borderId="13" xfId="1" applyFont="1" applyFill="1" applyBorder="1" applyAlignment="1">
      <alignment horizontal="center" vertical="center" wrapText="1"/>
    </xf>
    <xf numFmtId="9" fontId="11" fillId="6" borderId="1" xfId="1" applyFont="1" applyFill="1" applyBorder="1" applyAlignment="1">
      <alignment horizontal="center" vertical="center" wrapText="1"/>
    </xf>
    <xf numFmtId="9" fontId="11" fillId="6" borderId="41" xfId="1" applyFont="1" applyFill="1" applyBorder="1" applyAlignment="1">
      <alignment horizontal="center" vertical="center" wrapText="1"/>
    </xf>
    <xf numFmtId="9" fontId="16" fillId="6" borderId="82" xfId="1" applyFont="1" applyFill="1" applyBorder="1" applyAlignment="1">
      <alignment horizontal="center" vertical="center" wrapText="1"/>
    </xf>
    <xf numFmtId="9" fontId="16" fillId="6" borderId="43" xfId="1" applyFont="1" applyFill="1" applyBorder="1" applyAlignment="1">
      <alignment horizontal="center" vertical="center" wrapText="1"/>
    </xf>
    <xf numFmtId="0" fontId="34" fillId="0" borderId="26" xfId="0" applyFont="1" applyBorder="1" applyAlignment="1">
      <alignment horizontal="center" vertical="center" textRotation="255"/>
    </xf>
    <xf numFmtId="0" fontId="34" fillId="0" borderId="28" xfId="0" applyFont="1" applyBorder="1" applyAlignment="1">
      <alignment horizontal="center" vertical="center" textRotation="255"/>
    </xf>
    <xf numFmtId="0" fontId="34" fillId="0" borderId="60" xfId="0" applyFont="1" applyBorder="1" applyAlignment="1">
      <alignment horizontal="center" vertical="center" textRotation="255"/>
    </xf>
    <xf numFmtId="0" fontId="34" fillId="0" borderId="61" xfId="0" applyFont="1" applyBorder="1" applyAlignment="1">
      <alignment horizontal="center" vertical="center" textRotation="255"/>
    </xf>
    <xf numFmtId="0" fontId="33" fillId="0" borderId="26" xfId="0" applyFont="1" applyBorder="1" applyAlignment="1">
      <alignment horizontal="center" vertical="center" wrapText="1"/>
    </xf>
    <xf numFmtId="0" fontId="33" fillId="0" borderId="17" xfId="0" applyFont="1" applyBorder="1" applyAlignment="1">
      <alignment horizontal="center" vertical="center" wrapText="1"/>
    </xf>
    <xf numFmtId="9" fontId="11" fillId="6" borderId="34" xfId="1" applyFont="1" applyFill="1" applyBorder="1" applyAlignment="1">
      <alignment horizontal="center" vertical="center" wrapText="1"/>
    </xf>
    <xf numFmtId="9" fontId="11" fillId="6" borderId="49" xfId="1" applyFont="1" applyFill="1" applyBorder="1" applyAlignment="1">
      <alignment horizontal="center" vertical="center" wrapText="1"/>
    </xf>
    <xf numFmtId="0" fontId="6" fillId="4" borderId="54" xfId="0" applyFont="1" applyFill="1" applyBorder="1" applyAlignment="1">
      <alignment horizontal="center" vertical="center" wrapText="1"/>
    </xf>
    <xf numFmtId="0" fontId="6" fillId="4" borderId="47"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6" fillId="4" borderId="59" xfId="0" applyFont="1" applyFill="1" applyBorder="1" applyAlignment="1">
      <alignment horizontal="center" vertical="center" wrapText="1"/>
    </xf>
    <xf numFmtId="0" fontId="16" fillId="5" borderId="69" xfId="0" applyFont="1" applyFill="1" applyBorder="1" applyAlignment="1">
      <alignment vertical="center" wrapText="1"/>
    </xf>
    <xf numFmtId="0" fontId="16" fillId="5" borderId="67" xfId="0" applyFont="1" applyFill="1" applyBorder="1" applyAlignment="1">
      <alignment vertical="center" wrapText="1"/>
    </xf>
    <xf numFmtId="0" fontId="11" fillId="5" borderId="31" xfId="0" applyFont="1" applyFill="1" applyBorder="1" applyAlignment="1">
      <alignment vertical="center" wrapText="1"/>
    </xf>
    <xf numFmtId="0" fontId="11" fillId="5" borderId="50" xfId="0" applyFont="1" applyFill="1" applyBorder="1" applyAlignment="1">
      <alignment vertical="center" wrapText="1"/>
    </xf>
    <xf numFmtId="0" fontId="11" fillId="5" borderId="52" xfId="0" applyFont="1" applyFill="1" applyBorder="1" applyAlignment="1">
      <alignment vertical="center" wrapText="1"/>
    </xf>
    <xf numFmtId="9" fontId="11" fillId="6" borderId="70" xfId="1" applyFont="1" applyFill="1" applyBorder="1" applyAlignment="1">
      <alignment horizontal="center" vertical="center" wrapText="1"/>
    </xf>
    <xf numFmtId="9" fontId="11" fillId="6" borderId="68" xfId="1" applyFont="1" applyFill="1" applyBorder="1" applyAlignment="1">
      <alignment horizontal="center" vertical="center" wrapText="1"/>
    </xf>
    <xf numFmtId="0" fontId="35" fillId="5" borderId="31" xfId="0" applyFont="1" applyFill="1" applyBorder="1" applyAlignment="1">
      <alignment horizontal="center" vertical="center" wrapText="1"/>
    </xf>
    <xf numFmtId="0" fontId="35" fillId="5" borderId="52" xfId="0" applyFont="1" applyFill="1" applyBorder="1" applyAlignment="1">
      <alignment horizontal="center" vertical="center" wrapText="1"/>
    </xf>
    <xf numFmtId="0" fontId="15" fillId="5" borderId="104" xfId="0" applyFont="1" applyFill="1" applyBorder="1" applyAlignment="1">
      <alignment horizontal="left" vertical="center" wrapText="1"/>
    </xf>
    <xf numFmtId="0" fontId="15" fillId="5" borderId="106" xfId="0" applyFont="1" applyFill="1" applyBorder="1" applyAlignment="1">
      <alignment horizontal="left" vertical="center" wrapText="1"/>
    </xf>
    <xf numFmtId="0" fontId="15" fillId="5" borderId="108" xfId="0" applyFont="1" applyFill="1" applyBorder="1" applyAlignment="1">
      <alignment horizontal="left" vertical="center" wrapText="1"/>
    </xf>
    <xf numFmtId="0" fontId="10" fillId="5" borderId="69" xfId="0" applyFont="1" applyFill="1" applyBorder="1" applyAlignment="1">
      <alignment horizontal="left" vertical="center" wrapText="1"/>
    </xf>
    <xf numFmtId="0" fontId="10" fillId="5" borderId="67" xfId="0" applyFont="1" applyFill="1" applyBorder="1" applyAlignment="1">
      <alignment horizontal="left" vertical="center" wrapText="1"/>
    </xf>
    <xf numFmtId="0" fontId="10" fillId="5" borderId="18" xfId="0" applyFont="1" applyFill="1" applyBorder="1" applyAlignment="1">
      <alignment horizontal="left" vertical="center" wrapText="1"/>
    </xf>
    <xf numFmtId="0" fontId="10" fillId="5" borderId="60" xfId="0" applyFont="1" applyFill="1" applyBorder="1" applyAlignment="1">
      <alignment horizontal="left" vertical="center" wrapText="1"/>
    </xf>
    <xf numFmtId="0" fontId="10" fillId="5" borderId="61" xfId="0" applyFont="1" applyFill="1" applyBorder="1" applyAlignment="1">
      <alignment horizontal="left" vertical="center"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21" fillId="0" borderId="24" xfId="0" applyFont="1" applyBorder="1" applyAlignment="1">
      <alignment horizontal="center" vertical="center"/>
    </xf>
    <xf numFmtId="0" fontId="21" fillId="0" borderId="1" xfId="0" applyFont="1" applyBorder="1" applyAlignment="1">
      <alignment horizontal="center" vertical="center"/>
    </xf>
    <xf numFmtId="0" fontId="64" fillId="0" borderId="24" xfId="0" applyFont="1" applyBorder="1" applyAlignment="1">
      <alignment horizontal="left" vertical="center" wrapText="1"/>
    </xf>
    <xf numFmtId="0" fontId="17" fillId="0" borderId="1" xfId="0" applyFont="1" applyBorder="1" applyAlignment="1">
      <alignment horizontal="left" vertical="center"/>
    </xf>
    <xf numFmtId="0" fontId="6" fillId="4" borderId="48" xfId="0" applyFont="1" applyFill="1" applyBorder="1" applyAlignment="1">
      <alignment horizontal="center" vertical="center" wrapText="1"/>
    </xf>
    <xf numFmtId="0" fontId="49" fillId="20" borderId="61" xfId="0" applyFont="1" applyFill="1" applyBorder="1" applyAlignment="1">
      <alignment horizontal="center" vertical="center" wrapText="1" readingOrder="1"/>
    </xf>
    <xf numFmtId="0" fontId="49" fillId="20" borderId="29" xfId="0" applyFont="1" applyFill="1" applyBorder="1" applyAlignment="1">
      <alignment horizontal="center" vertical="center" wrapText="1" readingOrder="1"/>
    </xf>
    <xf numFmtId="14" fontId="7" fillId="8" borderId="18" xfId="0" applyNumberFormat="1" applyFont="1" applyFill="1" applyBorder="1" applyAlignment="1">
      <alignment horizontal="center" vertical="center" wrapText="1" readingOrder="1"/>
    </xf>
    <xf numFmtId="14" fontId="7" fillId="8" borderId="19" xfId="0" applyNumberFormat="1" applyFont="1" applyFill="1" applyBorder="1" applyAlignment="1">
      <alignment horizontal="center" vertical="center" wrapText="1" readingOrder="1"/>
    </xf>
    <xf numFmtId="14" fontId="7" fillId="8" borderId="55" xfId="0" applyNumberFormat="1" applyFont="1" applyFill="1" applyBorder="1" applyAlignment="1">
      <alignment horizontal="center" vertical="center" wrapText="1" readingOrder="1"/>
    </xf>
    <xf numFmtId="0" fontId="6" fillId="4" borderId="56" xfId="0" applyFont="1" applyFill="1" applyBorder="1" applyAlignment="1">
      <alignment horizontal="center" vertical="center" wrapText="1"/>
    </xf>
    <xf numFmtId="0" fontId="6" fillId="4" borderId="62" xfId="0" applyFont="1" applyFill="1" applyBorder="1" applyAlignment="1">
      <alignment horizontal="center" vertical="center" wrapText="1"/>
    </xf>
    <xf numFmtId="14" fontId="39" fillId="8" borderId="18" xfId="0" applyNumberFormat="1" applyFont="1" applyFill="1" applyBorder="1" applyAlignment="1">
      <alignment horizontal="center" vertical="center" wrapText="1" readingOrder="1"/>
    </xf>
    <xf numFmtId="14" fontId="39" fillId="8" borderId="19" xfId="0" applyNumberFormat="1" applyFont="1" applyFill="1" applyBorder="1" applyAlignment="1">
      <alignment horizontal="center" vertical="center" wrapText="1" readingOrder="1"/>
    </xf>
    <xf numFmtId="14" fontId="39" fillId="8" borderId="55" xfId="0" applyNumberFormat="1" applyFont="1" applyFill="1" applyBorder="1" applyAlignment="1">
      <alignment horizontal="center" vertical="center" wrapText="1" readingOrder="1"/>
    </xf>
    <xf numFmtId="10" fontId="26" fillId="0" borderId="13" xfId="1" applyNumberFormat="1" applyFont="1" applyBorder="1" applyAlignment="1">
      <alignment horizontal="center" vertical="center" shrinkToFit="1"/>
    </xf>
    <xf numFmtId="10" fontId="26" fillId="0" borderId="1" xfId="1" applyNumberFormat="1" applyFont="1" applyBorder="1" applyAlignment="1">
      <alignment horizontal="center" vertical="center" shrinkToFit="1"/>
    </xf>
    <xf numFmtId="10" fontId="26" fillId="0" borderId="4" xfId="1" applyNumberFormat="1" applyFont="1" applyBorder="1" applyAlignment="1">
      <alignment horizontal="center" vertical="center" shrinkToFit="1"/>
    </xf>
    <xf numFmtId="10" fontId="26" fillId="0" borderId="41" xfId="1" applyNumberFormat="1" applyFont="1" applyBorder="1" applyAlignment="1">
      <alignment horizontal="center" vertical="center" shrinkToFit="1"/>
    </xf>
    <xf numFmtId="0" fontId="27"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6" fillId="13" borderId="1" xfId="2" applyFont="1" applyFill="1" applyBorder="1" applyAlignment="1">
      <alignment horizontal="center" vertical="center" wrapText="1"/>
    </xf>
    <xf numFmtId="0" fontId="26" fillId="13" borderId="41" xfId="2"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2" applyFont="1" applyBorder="1" applyAlignment="1">
      <alignment horizontal="center" vertical="center" wrapText="1"/>
    </xf>
    <xf numFmtId="0" fontId="23" fillId="0" borderId="4" xfId="0" applyFont="1" applyBorder="1" applyAlignment="1">
      <alignment horizontal="center" vertical="center" wrapText="1"/>
    </xf>
    <xf numFmtId="0" fontId="26" fillId="0" borderId="4" xfId="0" applyFont="1" applyBorder="1" applyAlignment="1">
      <alignment horizontal="center" vertical="center" wrapText="1"/>
    </xf>
    <xf numFmtId="14" fontId="7" fillId="8" borderId="64" xfId="0" applyNumberFormat="1" applyFont="1" applyFill="1" applyBorder="1" applyAlignment="1">
      <alignment horizontal="center" vertical="center" wrapText="1" readingOrder="1"/>
    </xf>
    <xf numFmtId="14" fontId="7" fillId="8" borderId="63" xfId="0" applyNumberFormat="1" applyFont="1" applyFill="1" applyBorder="1" applyAlignment="1">
      <alignment horizontal="center" vertical="center" wrapText="1" readingOrder="1"/>
    </xf>
    <xf numFmtId="14" fontId="7" fillId="8" borderId="72" xfId="0" applyNumberFormat="1" applyFont="1" applyFill="1" applyBorder="1" applyAlignment="1">
      <alignment horizontal="center" vertical="center" wrapText="1" readingOrder="1"/>
    </xf>
    <xf numFmtId="0" fontId="26" fillId="0" borderId="15" xfId="0" applyFont="1" applyBorder="1" applyAlignment="1">
      <alignment horizontal="center" vertical="center" wrapText="1"/>
    </xf>
    <xf numFmtId="0" fontId="22" fillId="0" borderId="12" xfId="0" applyFont="1" applyBorder="1" applyAlignment="1">
      <alignment horizontal="center" vertical="center" wrapText="1"/>
    </xf>
    <xf numFmtId="0" fontId="41"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38" xfId="0" applyFont="1" applyBorder="1" applyAlignment="1">
      <alignment horizontal="center" vertical="center" wrapText="1"/>
    </xf>
    <xf numFmtId="0" fontId="23" fillId="0" borderId="13" xfId="0" applyFont="1" applyBorder="1" applyAlignment="1">
      <alignment horizontal="center" vertical="center" wrapText="1"/>
    </xf>
    <xf numFmtId="0" fontId="27" fillId="0" borderId="13" xfId="0" applyFont="1" applyBorder="1" applyAlignment="1">
      <alignment horizontal="center" vertical="center" wrapText="1"/>
    </xf>
    <xf numFmtId="0" fontId="31"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3" fillId="0" borderId="41"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40"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40" xfId="0" applyFont="1" applyBorder="1" applyAlignment="1">
      <alignment horizontal="center" vertical="center" wrapText="1"/>
    </xf>
    <xf numFmtId="0" fontId="26" fillId="0" borderId="39" xfId="0" applyFont="1" applyBorder="1" applyAlignment="1">
      <alignment horizontal="left" vertical="center" wrapText="1"/>
    </xf>
    <xf numFmtId="0" fontId="26" fillId="0" borderId="42" xfId="0" applyFont="1" applyBorder="1" applyAlignment="1">
      <alignment horizontal="left" vertical="center" wrapText="1"/>
    </xf>
    <xf numFmtId="0" fontId="23" fillId="12" borderId="2" xfId="0" applyFont="1" applyFill="1" applyBorder="1" applyAlignment="1">
      <alignment horizontal="center" vertical="center" wrapText="1"/>
    </xf>
    <xf numFmtId="0" fontId="23" fillId="12" borderId="33" xfId="0" applyFont="1" applyFill="1" applyBorder="1" applyAlignment="1">
      <alignment horizontal="center" vertical="center" wrapText="1"/>
    </xf>
    <xf numFmtId="0" fontId="23" fillId="12" borderId="32" xfId="0" applyFont="1" applyFill="1" applyBorder="1" applyAlignment="1">
      <alignment horizontal="center" vertical="center" wrapText="1"/>
    </xf>
    <xf numFmtId="0" fontId="23" fillId="0" borderId="0" xfId="0" applyFont="1" applyAlignment="1">
      <alignment horizontal="center" vertical="center" wrapText="1"/>
    </xf>
    <xf numFmtId="0" fontId="23" fillId="0" borderId="11"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2" fillId="0" borderId="1" xfId="0" applyFont="1" applyBorder="1" applyAlignment="1">
      <alignment horizontal="center" vertical="top"/>
    </xf>
    <xf numFmtId="0" fontId="22" fillId="0" borderId="4" xfId="0" applyFont="1" applyBorder="1" applyAlignment="1">
      <alignment horizontal="center" vertical="top"/>
    </xf>
    <xf numFmtId="0" fontId="23" fillId="12" borderId="31" xfId="0" applyFont="1" applyFill="1" applyBorder="1" applyAlignment="1">
      <alignment horizontal="center" vertical="center" wrapText="1"/>
    </xf>
    <xf numFmtId="0" fontId="23" fillId="12" borderId="5" xfId="0" applyFont="1" applyFill="1" applyBorder="1" applyAlignment="1">
      <alignment horizontal="center" vertical="center" wrapText="1"/>
    </xf>
    <xf numFmtId="0" fontId="23" fillId="12" borderId="19" xfId="0" applyFont="1" applyFill="1" applyBorder="1" applyAlignment="1">
      <alignment horizontal="center" vertical="center" wrapText="1"/>
    </xf>
    <xf numFmtId="0" fontId="23" fillId="12" borderId="25" xfId="0" applyFont="1" applyFill="1" applyBorder="1" applyAlignment="1">
      <alignment horizontal="center" vertical="center" wrapText="1"/>
    </xf>
    <xf numFmtId="0" fontId="23" fillId="12" borderId="8" xfId="0" applyFont="1" applyFill="1" applyBorder="1" applyAlignment="1">
      <alignment horizontal="center" vertical="center" wrapText="1"/>
    </xf>
    <xf numFmtId="0" fontId="23" fillId="12" borderId="37" xfId="0" applyFont="1" applyFill="1" applyBorder="1" applyAlignment="1">
      <alignment horizontal="center" vertical="center" wrapText="1"/>
    </xf>
    <xf numFmtId="0" fontId="23" fillId="12" borderId="34" xfId="0" applyFont="1" applyFill="1" applyBorder="1" applyAlignment="1">
      <alignment horizontal="center" vertical="center" wrapText="1"/>
    </xf>
    <xf numFmtId="0" fontId="23" fillId="12" borderId="3" xfId="0" applyFont="1" applyFill="1" applyBorder="1" applyAlignment="1">
      <alignment horizontal="center" vertical="center" wrapText="1"/>
    </xf>
    <xf numFmtId="0" fontId="23" fillId="12" borderId="35" xfId="0" applyFont="1" applyFill="1" applyBorder="1" applyAlignment="1">
      <alignment horizontal="center" vertical="center" wrapText="1"/>
    </xf>
    <xf numFmtId="0" fontId="23" fillId="12" borderId="36" xfId="0" applyFont="1" applyFill="1" applyBorder="1" applyAlignment="1">
      <alignment horizontal="center" vertical="center" wrapText="1"/>
    </xf>
    <xf numFmtId="0" fontId="36" fillId="9" borderId="26" xfId="0" applyFont="1" applyFill="1" applyBorder="1" applyAlignment="1">
      <alignment horizontal="center" vertical="center" wrapText="1"/>
    </xf>
    <xf numFmtId="0" fontId="36" fillId="9" borderId="17" xfId="0" applyFont="1" applyFill="1" applyBorder="1" applyAlignment="1">
      <alignment horizontal="center" vertical="center" wrapText="1"/>
    </xf>
    <xf numFmtId="0" fontId="36" fillId="0" borderId="0" xfId="0" applyFont="1" applyAlignment="1">
      <alignment horizontal="center"/>
    </xf>
    <xf numFmtId="0" fontId="38" fillId="0" borderId="26"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17" xfId="0" applyFont="1" applyBorder="1" applyAlignment="1">
      <alignment horizontal="center" vertical="center" wrapText="1"/>
    </xf>
    <xf numFmtId="164" fontId="37" fillId="0" borderId="19" xfId="0" applyNumberFormat="1" applyFont="1" applyBorder="1" applyAlignment="1">
      <alignment horizontal="center" vertical="center"/>
    </xf>
    <xf numFmtId="164" fontId="37" fillId="0" borderId="0" xfId="0" applyNumberFormat="1" applyFont="1" applyAlignment="1">
      <alignment horizontal="center" vertical="center"/>
    </xf>
    <xf numFmtId="164" fontId="37" fillId="0" borderId="29" xfId="0" applyNumberFormat="1" applyFont="1" applyBorder="1" applyAlignment="1">
      <alignment horizontal="center" vertical="center"/>
    </xf>
    <xf numFmtId="164" fontId="37" fillId="0" borderId="26" xfId="0" applyNumberFormat="1" applyFont="1" applyBorder="1" applyAlignment="1">
      <alignment horizontal="center" vertical="center"/>
    </xf>
    <xf numFmtId="164" fontId="37" fillId="0" borderId="28" xfId="0" applyNumberFormat="1" applyFont="1" applyBorder="1" applyAlignment="1">
      <alignment horizontal="center" vertical="center"/>
    </xf>
    <xf numFmtId="164" fontId="37" fillId="0" borderId="17" xfId="0" applyNumberFormat="1" applyFont="1" applyBorder="1" applyAlignment="1">
      <alignment horizontal="center" vertical="center"/>
    </xf>
    <xf numFmtId="0" fontId="37" fillId="0" borderId="26"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17"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49" xfId="0" applyFont="1" applyBorder="1" applyAlignment="1">
      <alignment horizontal="center" vertical="center" wrapText="1"/>
    </xf>
    <xf numFmtId="165" fontId="38" fillId="0" borderId="34" xfId="0" applyNumberFormat="1" applyFont="1" applyBorder="1" applyAlignment="1">
      <alignment horizontal="center" vertical="center"/>
    </xf>
    <xf numFmtId="165" fontId="38" fillId="0" borderId="2" xfId="0" applyNumberFormat="1" applyFont="1" applyBorder="1" applyAlignment="1">
      <alignment horizontal="center" vertical="center"/>
    </xf>
    <xf numFmtId="165" fontId="38" fillId="0" borderId="49" xfId="0" applyNumberFormat="1" applyFont="1" applyBorder="1" applyAlignment="1">
      <alignment horizontal="center" vertical="center"/>
    </xf>
    <xf numFmtId="0" fontId="38" fillId="0" borderId="34" xfId="0" applyFont="1" applyBorder="1" applyAlignment="1">
      <alignment horizontal="center" vertical="center"/>
    </xf>
    <xf numFmtId="0" fontId="38" fillId="0" borderId="2" xfId="0" applyFont="1" applyBorder="1" applyAlignment="1">
      <alignment horizontal="center" vertical="center"/>
    </xf>
    <xf numFmtId="0" fontId="38" fillId="0" borderId="49" xfId="0" applyFont="1" applyBorder="1" applyAlignment="1">
      <alignment horizontal="center" vertical="center"/>
    </xf>
    <xf numFmtId="0" fontId="43" fillId="0" borderId="26" xfId="0" applyFont="1" applyBorder="1" applyAlignment="1">
      <alignment horizontal="center" vertical="center"/>
    </xf>
    <xf numFmtId="0" fontId="43" fillId="0" borderId="28" xfId="0" applyFont="1" applyBorder="1" applyAlignment="1">
      <alignment horizontal="center" vertical="center"/>
    </xf>
    <xf numFmtId="0" fontId="43" fillId="0" borderId="17" xfId="0" applyFont="1" applyBorder="1" applyAlignment="1">
      <alignment horizontal="center" vertical="center"/>
    </xf>
    <xf numFmtId="0" fontId="43" fillId="0" borderId="26" xfId="0" applyFont="1" applyBorder="1" applyAlignment="1">
      <alignment horizontal="center"/>
    </xf>
    <xf numFmtId="0" fontId="43" fillId="0" borderId="28" xfId="0" applyFont="1" applyBorder="1" applyAlignment="1">
      <alignment horizontal="center"/>
    </xf>
    <xf numFmtId="0" fontId="43" fillId="0" borderId="17" xfId="0" applyFont="1" applyBorder="1" applyAlignment="1">
      <alignment horizontal="center"/>
    </xf>
    <xf numFmtId="0" fontId="37" fillId="0" borderId="34"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49" xfId="0" applyFont="1" applyBorder="1" applyAlignment="1">
      <alignment horizontal="center" vertical="center" wrapText="1"/>
    </xf>
    <xf numFmtId="0" fontId="39" fillId="0" borderId="31" xfId="0" applyFont="1" applyBorder="1" applyAlignment="1">
      <alignment horizontal="center" vertical="center" wrapText="1"/>
    </xf>
    <xf numFmtId="0" fontId="39" fillId="0" borderId="50" xfId="0" applyFont="1" applyBorder="1" applyAlignment="1">
      <alignment horizontal="center" vertical="center" wrapText="1"/>
    </xf>
    <xf numFmtId="0" fontId="39" fillId="0" borderId="52"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0" xfId="0" applyFont="1" applyBorder="1" applyAlignment="1">
      <alignment horizontal="center" vertical="center" wrapText="1"/>
    </xf>
    <xf numFmtId="0" fontId="36" fillId="0" borderId="61" xfId="0" applyFont="1" applyBorder="1" applyAlignment="1">
      <alignment horizontal="center" vertical="center" wrapText="1"/>
    </xf>
    <xf numFmtId="0" fontId="37" fillId="0" borderId="18" xfId="0" applyFont="1" applyBorder="1" applyAlignment="1">
      <alignment horizontal="center" vertical="center"/>
    </xf>
    <xf numFmtId="0" fontId="37" fillId="0" borderId="60" xfId="0" applyFont="1" applyBorder="1" applyAlignment="1">
      <alignment horizontal="center" vertical="center"/>
    </xf>
    <xf numFmtId="0" fontId="37" fillId="0" borderId="61" xfId="0" applyFont="1" applyBorder="1" applyAlignment="1">
      <alignment horizontal="center" vertical="center"/>
    </xf>
    <xf numFmtId="0" fontId="43" fillId="31" borderId="61" xfId="0" applyFont="1" applyFill="1" applyBorder="1" applyAlignment="1">
      <alignment horizontal="center"/>
    </xf>
    <xf numFmtId="0" fontId="43" fillId="31" borderId="29" xfId="0" applyFont="1" applyFill="1" applyBorder="1" applyAlignment="1">
      <alignment horizontal="center"/>
    </xf>
    <xf numFmtId="0" fontId="43" fillId="31" borderId="96" xfId="0" applyFont="1" applyFill="1" applyBorder="1" applyAlignment="1">
      <alignment horizontal="center"/>
    </xf>
    <xf numFmtId="0" fontId="53" fillId="30" borderId="64" xfId="0" applyFont="1" applyFill="1" applyBorder="1" applyAlignment="1">
      <alignment horizontal="center" vertical="center" wrapText="1"/>
    </xf>
    <xf numFmtId="0" fontId="53" fillId="30" borderId="63" xfId="0" applyFont="1" applyFill="1" applyBorder="1" applyAlignment="1">
      <alignment horizontal="center" vertical="center" wrapText="1"/>
    </xf>
    <xf numFmtId="0" fontId="53" fillId="30" borderId="72" xfId="0" applyFont="1" applyFill="1" applyBorder="1" applyAlignment="1">
      <alignment horizontal="center" vertical="center" wrapText="1"/>
    </xf>
    <xf numFmtId="0" fontId="53" fillId="26" borderId="64" xfId="0" applyFont="1" applyFill="1" applyBorder="1" applyAlignment="1">
      <alignment horizontal="center" vertical="center" wrapText="1"/>
    </xf>
    <xf numFmtId="0" fontId="53" fillId="26" borderId="63" xfId="0" applyFont="1" applyFill="1" applyBorder="1" applyAlignment="1">
      <alignment horizontal="center" vertical="center" wrapText="1"/>
    </xf>
    <xf numFmtId="0" fontId="53" fillId="26" borderId="72" xfId="0" applyFont="1" applyFill="1" applyBorder="1" applyAlignment="1">
      <alignment horizontal="center" vertical="center" wrapText="1"/>
    </xf>
    <xf numFmtId="0" fontId="43" fillId="31" borderId="64" xfId="0" applyFont="1" applyFill="1" applyBorder="1" applyAlignment="1">
      <alignment horizontal="center"/>
    </xf>
    <xf numFmtId="0" fontId="43" fillId="31" borderId="63" xfId="0" applyFont="1" applyFill="1" applyBorder="1" applyAlignment="1">
      <alignment horizontal="center"/>
    </xf>
    <xf numFmtId="0" fontId="53" fillId="25" borderId="64" xfId="0" applyFont="1" applyFill="1" applyBorder="1" applyAlignment="1">
      <alignment horizontal="center" vertical="center" wrapText="1"/>
    </xf>
    <xf numFmtId="0" fontId="53" fillId="25" borderId="63" xfId="0" applyFont="1" applyFill="1" applyBorder="1" applyAlignment="1">
      <alignment horizontal="center" vertical="center" wrapText="1"/>
    </xf>
    <xf numFmtId="0" fontId="53" fillId="25" borderId="72" xfId="0" applyFont="1" applyFill="1" applyBorder="1" applyAlignment="1">
      <alignment horizontal="center" vertical="center" wrapText="1"/>
    </xf>
    <xf numFmtId="0" fontId="43" fillId="31" borderId="72" xfId="0" applyFont="1" applyFill="1" applyBorder="1" applyAlignment="1">
      <alignment horizontal="center"/>
    </xf>
    <xf numFmtId="0" fontId="38" fillId="0" borderId="45"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79" xfId="0" applyFont="1" applyBorder="1" applyAlignment="1">
      <alignment horizontal="center" vertical="center" wrapText="1"/>
    </xf>
    <xf numFmtId="0" fontId="60" fillId="0" borderId="0" xfId="0" applyFont="1" applyAlignment="1">
      <alignment horizontal="left" vertical="center" wrapText="1"/>
    </xf>
    <xf numFmtId="0" fontId="51" fillId="0" borderId="86" xfId="0" applyFont="1" applyBorder="1" applyAlignment="1">
      <alignment horizontal="left" vertical="center" wrapText="1"/>
    </xf>
    <xf numFmtId="0" fontId="51" fillId="0" borderId="87" xfId="0" applyFont="1" applyBorder="1" applyAlignment="1">
      <alignment horizontal="left" vertical="center" wrapText="1"/>
    </xf>
    <xf numFmtId="0" fontId="51" fillId="0" borderId="88" xfId="0" applyFont="1" applyBorder="1" applyAlignment="1">
      <alignment horizontal="left" vertical="center" wrapText="1"/>
    </xf>
    <xf numFmtId="0" fontId="51" fillId="0" borderId="89" xfId="0" applyFont="1" applyBorder="1" applyAlignment="1">
      <alignment horizontal="left" vertical="center" wrapText="1"/>
    </xf>
    <xf numFmtId="0" fontId="51" fillId="0" borderId="90" xfId="0" applyFont="1" applyBorder="1" applyAlignment="1">
      <alignment horizontal="left" vertical="center" wrapText="1"/>
    </xf>
    <xf numFmtId="0" fontId="51" fillId="0" borderId="91" xfId="0" applyFont="1" applyBorder="1" applyAlignment="1">
      <alignment horizontal="left" vertical="center" wrapText="1"/>
    </xf>
    <xf numFmtId="0" fontId="51" fillId="0" borderId="83" xfId="0" applyFont="1" applyBorder="1" applyAlignment="1">
      <alignment horizontal="left" vertical="center" wrapText="1"/>
    </xf>
    <xf numFmtId="0" fontId="51" fillId="0" borderId="84" xfId="0" applyFont="1" applyBorder="1" applyAlignment="1">
      <alignment horizontal="left" vertical="center" wrapText="1"/>
    </xf>
    <xf numFmtId="0" fontId="51" fillId="0" borderId="85" xfId="0" applyFont="1" applyBorder="1" applyAlignment="1">
      <alignment horizontal="left" vertical="center" wrapText="1"/>
    </xf>
    <xf numFmtId="0" fontId="51" fillId="0" borderId="92" xfId="0" applyFont="1" applyBorder="1" applyAlignment="1">
      <alignment horizontal="left" vertical="center" wrapText="1"/>
    </xf>
    <xf numFmtId="0" fontId="51" fillId="0" borderId="93" xfId="0" applyFont="1" applyBorder="1" applyAlignment="1">
      <alignment horizontal="left" vertical="center" wrapText="1"/>
    </xf>
    <xf numFmtId="0" fontId="61" fillId="0" borderId="0" xfId="0" applyFont="1" applyAlignment="1"/>
    <xf numFmtId="0" fontId="0" fillId="0" borderId="0" xfId="0" applyAlignment="1"/>
  </cellXfs>
  <cellStyles count="4">
    <cellStyle name="Hyperlink" xfId="3" xr:uid="{00000000-000B-0000-0000-000008000000}"/>
    <cellStyle name="Normal" xfId="0" builtinId="0"/>
    <cellStyle name="Normal 2" xfId="2" xr:uid="{120DAC0C-52AA-4A5B-B9CE-59317CDFABB4}"/>
    <cellStyle name="Porcentaje" xfId="1" builtinId="5"/>
  </cellStyles>
  <dxfs count="44">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PTEP!A1"/><Relationship Id="rId2" Type="http://schemas.openxmlformats.org/officeDocument/2006/relationships/image" Target="../media/image3.png"/><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631934</xdr:colOff>
      <xdr:row>0</xdr:row>
      <xdr:rowOff>158969</xdr:rowOff>
    </xdr:from>
    <xdr:to>
      <xdr:col>0</xdr:col>
      <xdr:colOff>1216571</xdr:colOff>
      <xdr:row>0</xdr:row>
      <xdr:rowOff>943745</xdr:rowOff>
    </xdr:to>
    <xdr:pic>
      <xdr:nvPicPr>
        <xdr:cNvPr id="2" name="image2.jpeg">
          <a:extLst>
            <a:ext uri="{FF2B5EF4-FFF2-40B4-BE49-F238E27FC236}">
              <a16:creationId xmlns:a16="http://schemas.microsoft.com/office/drawing/2014/main" id="{C4BDEEC0-A9BE-964C-815F-C45C08337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1934" y="158969"/>
          <a:ext cx="584637" cy="784776"/>
        </a:xfrm>
        <a:prstGeom prst="rect">
          <a:avLst/>
        </a:prstGeom>
      </xdr:spPr>
    </xdr:pic>
    <xdr:clientData/>
  </xdr:twoCellAnchor>
  <xdr:twoCellAnchor editAs="oneCell">
    <xdr:from>
      <xdr:col>1</xdr:col>
      <xdr:colOff>567727</xdr:colOff>
      <xdr:row>0</xdr:row>
      <xdr:rowOff>108917</xdr:rowOff>
    </xdr:from>
    <xdr:to>
      <xdr:col>2</xdr:col>
      <xdr:colOff>1387775</xdr:colOff>
      <xdr:row>0</xdr:row>
      <xdr:rowOff>883450</xdr:rowOff>
    </xdr:to>
    <xdr:pic>
      <xdr:nvPicPr>
        <xdr:cNvPr id="3" name="Imagen 2" descr="Icono&#10;&#10;Descripción generada automáticamente">
          <a:extLst>
            <a:ext uri="{FF2B5EF4-FFF2-40B4-BE49-F238E27FC236}">
              <a16:creationId xmlns:a16="http://schemas.microsoft.com/office/drawing/2014/main" id="{A2628A4F-F038-6B4D-8BB6-A25BEB1B08BE}"/>
            </a:ext>
          </a:extLst>
        </xdr:cNvPr>
        <xdr:cNvPicPr>
          <a:picLocks noChangeAspect="1"/>
        </xdr:cNvPicPr>
      </xdr:nvPicPr>
      <xdr:blipFill>
        <a:blip xmlns:r="http://schemas.openxmlformats.org/officeDocument/2006/relationships" r:embed="rId2"/>
        <a:stretch>
          <a:fillRect/>
        </a:stretch>
      </xdr:blipFill>
      <xdr:spPr>
        <a:xfrm>
          <a:off x="2409227" y="108917"/>
          <a:ext cx="1391548" cy="774533"/>
        </a:xfrm>
        <a:prstGeom prst="rect">
          <a:avLst/>
        </a:prstGeom>
      </xdr:spPr>
    </xdr:pic>
    <xdr:clientData/>
  </xdr:twoCellAnchor>
  <xdr:twoCellAnchor>
    <xdr:from>
      <xdr:col>1</xdr:col>
      <xdr:colOff>371475</xdr:colOff>
      <xdr:row>0</xdr:row>
      <xdr:rowOff>850521</xdr:rowOff>
    </xdr:from>
    <xdr:to>
      <xdr:col>2</xdr:col>
      <xdr:colOff>2276475</xdr:colOff>
      <xdr:row>1</xdr:row>
      <xdr:rowOff>229529</xdr:rowOff>
    </xdr:to>
    <xdr:sp macro="" textlink="">
      <xdr:nvSpPr>
        <xdr:cNvPr id="4" name="Flecha: hacia la izquierda 2">
          <a:hlinkClick xmlns:r="http://schemas.openxmlformats.org/officeDocument/2006/relationships" r:id="rId3"/>
          <a:extLst>
            <a:ext uri="{FF2B5EF4-FFF2-40B4-BE49-F238E27FC236}">
              <a16:creationId xmlns:a16="http://schemas.microsoft.com/office/drawing/2014/main" id="{5E5AB71E-4638-3845-8785-2643B5293064}"/>
            </a:ext>
          </a:extLst>
        </xdr:cNvPr>
        <xdr:cNvSpPr/>
      </xdr:nvSpPr>
      <xdr:spPr>
        <a:xfrm>
          <a:off x="2352675" y="850521"/>
          <a:ext cx="2336800" cy="445808"/>
        </a:xfrm>
        <a:prstGeom prst="left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ctr"/>
          <a:r>
            <a:rPr lang="es-CO" sz="1100"/>
            <a:t>Regresar al Menú</a:t>
          </a:r>
          <a:r>
            <a:rPr lang="es-CO" sz="1100" baseline="0"/>
            <a:t> de Inicio </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109483</xdr:colOff>
      <xdr:row>2</xdr:row>
      <xdr:rowOff>142328</xdr:rowOff>
    </xdr:from>
    <xdr:to>
      <xdr:col>2</xdr:col>
      <xdr:colOff>1643222</xdr:colOff>
      <xdr:row>5</xdr:row>
      <xdr:rowOff>118435</xdr:rowOff>
    </xdr:to>
    <xdr:pic>
      <xdr:nvPicPr>
        <xdr:cNvPr id="3" name="Imagen 2">
          <a:extLst>
            <a:ext uri="{FF2B5EF4-FFF2-40B4-BE49-F238E27FC236}">
              <a16:creationId xmlns:a16="http://schemas.microsoft.com/office/drawing/2014/main" id="{E7C1AF32-4C2A-D2E9-035D-9B9E86AA880E}"/>
            </a:ext>
          </a:extLst>
        </xdr:cNvPr>
        <xdr:cNvPicPr>
          <a:picLocks noChangeAspect="1"/>
        </xdr:cNvPicPr>
      </xdr:nvPicPr>
      <xdr:blipFill>
        <a:blip xmlns:r="http://schemas.openxmlformats.org/officeDocument/2006/relationships" r:embed="rId1"/>
        <a:stretch>
          <a:fillRect/>
        </a:stretch>
      </xdr:blipFill>
      <xdr:spPr>
        <a:xfrm>
          <a:off x="1401380" y="558362"/>
          <a:ext cx="1533739" cy="600159"/>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A4801-8184-47B1-B6FD-8147105FC2C3}">
  <sheetPr>
    <tabColor rgb="FF0070C0"/>
  </sheetPr>
  <dimension ref="B2:L7"/>
  <sheetViews>
    <sheetView showGridLines="0" topLeftCell="B1" workbookViewId="0">
      <selection activeCell="K7" sqref="K7"/>
    </sheetView>
  </sheetViews>
  <sheetFormatPr defaultColWidth="11.42578125" defaultRowHeight="15"/>
  <cols>
    <col min="3" max="3" width="20.42578125" customWidth="1"/>
    <col min="4" max="4" width="16" customWidth="1"/>
    <col min="5" max="5" width="14.42578125" bestFit="1" customWidth="1"/>
    <col min="6" max="6" width="13" customWidth="1"/>
    <col min="7" max="7" width="13.85546875" customWidth="1"/>
    <col min="8" max="8" width="13.42578125" customWidth="1"/>
    <col min="9" max="9" width="14.28515625" customWidth="1"/>
    <col min="10" max="10" width="12.42578125" customWidth="1"/>
    <col min="11" max="11" width="14" customWidth="1"/>
    <col min="12" max="12" width="27.7109375" customWidth="1"/>
  </cols>
  <sheetData>
    <row r="2" spans="2:12" ht="15.95" thickBot="1"/>
    <row r="3" spans="2:12" ht="15.95" thickBot="1">
      <c r="B3" s="436" t="s">
        <v>0</v>
      </c>
      <c r="C3" s="440" t="s">
        <v>1</v>
      </c>
      <c r="D3" s="438" t="s">
        <v>2</v>
      </c>
      <c r="E3" s="439"/>
      <c r="F3" s="438" t="s">
        <v>3</v>
      </c>
      <c r="G3" s="439"/>
      <c r="H3" s="438" t="s">
        <v>4</v>
      </c>
      <c r="I3" s="439"/>
      <c r="J3" s="438" t="s">
        <v>5</v>
      </c>
      <c r="K3" s="439"/>
      <c r="L3" s="436" t="s">
        <v>6</v>
      </c>
    </row>
    <row r="4" spans="2:12" ht="30.95" thickBot="1">
      <c r="B4" s="437"/>
      <c r="C4" s="441"/>
      <c r="D4" s="113" t="s">
        <v>7</v>
      </c>
      <c r="E4" s="434" t="s">
        <v>8</v>
      </c>
      <c r="F4" s="113" t="s">
        <v>7</v>
      </c>
      <c r="G4" s="434" t="s">
        <v>8</v>
      </c>
      <c r="H4" s="113" t="s">
        <v>7</v>
      </c>
      <c r="I4" s="434" t="s">
        <v>8</v>
      </c>
      <c r="J4" s="113" t="s">
        <v>7</v>
      </c>
      <c r="K4" s="434" t="s">
        <v>8</v>
      </c>
      <c r="L4" s="437"/>
    </row>
    <row r="5" spans="2:12" ht="48">
      <c r="B5" s="105">
        <v>1</v>
      </c>
      <c r="C5" s="112" t="s">
        <v>9</v>
      </c>
      <c r="D5" s="341">
        <f>+'Plan de acción PTEP 2025 '!R25</f>
        <v>0</v>
      </c>
      <c r="E5" s="342">
        <f>+'Plan de acción PTEP 2025 '!S25</f>
        <v>2.9753089871910728E-2</v>
      </c>
      <c r="F5" s="341">
        <f>+'Plan de acción PTEP 2025 '!X25</f>
        <v>0</v>
      </c>
      <c r="G5" s="342">
        <f>+'Plan de acción PTEP 2025 '!Y25</f>
        <v>0.20663146898510271</v>
      </c>
      <c r="H5" s="341">
        <f>+'Plan de acción PTEP 2025 '!AD25</f>
        <v>0</v>
      </c>
      <c r="I5" s="342">
        <f>+'Plan de acción PTEP 2025 '!AE25</f>
        <v>0.5777034810755125</v>
      </c>
      <c r="J5" s="341">
        <f>+'Plan de acción PTEP 2025 '!AJ25</f>
        <v>0</v>
      </c>
      <c r="K5" s="342">
        <f>+'Plan de acción PTEP 2025 '!AK25</f>
        <v>1.0000000000000002</v>
      </c>
      <c r="L5" s="107"/>
    </row>
    <row r="6" spans="2:12" ht="32.1">
      <c r="B6" s="343">
        <v>2</v>
      </c>
      <c r="C6" s="344" t="s">
        <v>10</v>
      </c>
      <c r="D6" s="341">
        <f>+'Estra Rendicion de Cuentas'!Q34</f>
        <v>0</v>
      </c>
      <c r="E6" s="345">
        <f>+'Estra Rendicion de Cuentas'!R34</f>
        <v>0.16378768494790613</v>
      </c>
      <c r="F6" s="341">
        <f>+'Estra Rendicion de Cuentas'!W34</f>
        <v>0</v>
      </c>
      <c r="G6" s="345">
        <f>+'Estra Rendicion de Cuentas'!X34</f>
        <v>0.43927934526290358</v>
      </c>
      <c r="H6" s="341">
        <f>+'Estra Rendicion de Cuentas'!AC34</f>
        <v>0</v>
      </c>
      <c r="I6" s="345">
        <f>+'Estra Rendicion de Cuentas'!AD34</f>
        <v>0.82174882144180339</v>
      </c>
      <c r="J6" s="341">
        <f>+'Estra Rendicion de Cuentas'!AI34</f>
        <v>0</v>
      </c>
      <c r="K6" s="345">
        <f>+'Estra Rendicion de Cuentas'!AJ34</f>
        <v>1</v>
      </c>
      <c r="L6" s="346"/>
    </row>
    <row r="7" spans="2:12" ht="33" thickBot="1">
      <c r="B7" s="108">
        <v>3</v>
      </c>
      <c r="C7" s="347" t="s">
        <v>11</v>
      </c>
      <c r="D7" s="109"/>
      <c r="E7" s="110"/>
      <c r="F7" s="109"/>
      <c r="G7" s="110"/>
      <c r="H7" s="109"/>
      <c r="I7" s="110"/>
      <c r="J7" s="109"/>
      <c r="K7" s="110"/>
      <c r="L7" s="111"/>
    </row>
  </sheetData>
  <mergeCells count="7">
    <mergeCell ref="L3:L4"/>
    <mergeCell ref="J3:K3"/>
    <mergeCell ref="D3:E3"/>
    <mergeCell ref="C3:C4"/>
    <mergeCell ref="B3:B4"/>
    <mergeCell ref="F3:G3"/>
    <mergeCell ref="H3:I3"/>
  </mergeCells>
  <conditionalFormatting sqref="D5:D6">
    <cfRule type="expression" dxfId="43" priority="10">
      <formula>D5&gt;=(E5*0.9)</formula>
    </cfRule>
    <cfRule type="expression" dxfId="42" priority="11">
      <formula>AND(D5&lt;(E5*0.9),D5&gt;=(E5*0.75))</formula>
    </cfRule>
    <cfRule type="expression" dxfId="41" priority="12">
      <formula>(D5&lt;(E5*0.75))</formula>
    </cfRule>
  </conditionalFormatting>
  <conditionalFormatting sqref="F5:F6">
    <cfRule type="expression" dxfId="40" priority="7">
      <formula>F5&gt;=(G5*0.9)</formula>
    </cfRule>
    <cfRule type="expression" dxfId="39" priority="8">
      <formula>AND(F5&lt;(G5*0.9),F5&gt;=(G5*0.75))</formula>
    </cfRule>
    <cfRule type="expression" dxfId="38" priority="9">
      <formula>(F5&lt;(G5*0.75))</formula>
    </cfRule>
  </conditionalFormatting>
  <conditionalFormatting sqref="H5:H6">
    <cfRule type="expression" dxfId="37" priority="4">
      <formula>H5&gt;=(I5*0.9)</formula>
    </cfRule>
    <cfRule type="expression" dxfId="36" priority="5">
      <formula>AND(H5&lt;(I5*0.9),H5&gt;=(I5*0.75))</formula>
    </cfRule>
    <cfRule type="expression" dxfId="35" priority="6">
      <formula>(H5&lt;(I5*0.75))</formula>
    </cfRule>
  </conditionalFormatting>
  <conditionalFormatting sqref="J5:J6">
    <cfRule type="expression" dxfId="34" priority="1">
      <formula>J5&gt;=(K5*0.9)</formula>
    </cfRule>
    <cfRule type="expression" dxfId="33" priority="2">
      <formula>AND(J5&lt;(K5*0.9),J5&gt;=(K5*0.75))</formula>
    </cfRule>
    <cfRule type="expression" dxfId="32" priority="3">
      <formula>(J5&lt;(K5*0.75))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EDD4-1F6E-A341-B32C-8F70169BAFE0}">
  <sheetPr>
    <tabColor theme="9" tint="0.39997558519241921"/>
  </sheetPr>
  <dimension ref="A1:AK1271"/>
  <sheetViews>
    <sheetView showGridLines="0" tabSelected="1" zoomScale="110" zoomScaleNormal="110" workbookViewId="0">
      <selection activeCell="G10" sqref="G10"/>
    </sheetView>
  </sheetViews>
  <sheetFormatPr defaultColWidth="11.42578125" defaultRowHeight="15.75" customHeight="1"/>
  <cols>
    <col min="1" max="1" width="46" style="2" customWidth="1"/>
    <col min="2" max="2" width="35.28515625" style="30" customWidth="1"/>
    <col min="3" max="3" width="35.28515625" style="33" customWidth="1"/>
    <col min="4" max="4" width="23.85546875" style="31" customWidth="1"/>
    <col min="5" max="6" width="19.7109375" style="31" customWidth="1"/>
    <col min="7" max="7" width="72" style="2" customWidth="1"/>
    <col min="8" max="8" width="32.42578125" style="2" customWidth="1"/>
    <col min="9" max="9" width="32.28515625" style="98" customWidth="1"/>
    <col min="10" max="10" width="28.42578125" style="32" customWidth="1"/>
    <col min="11" max="11" width="24" style="2" customWidth="1"/>
    <col min="12" max="12" width="26" style="2" customWidth="1"/>
    <col min="13" max="13" width="31" style="2" customWidth="1"/>
    <col min="14" max="14" width="42.140625" style="2" hidden="1" customWidth="1"/>
    <col min="15" max="15" width="53.85546875" style="2" hidden="1" customWidth="1"/>
    <col min="16" max="16" width="35.85546875" style="33" hidden="1" customWidth="1"/>
    <col min="17" max="17" width="14.140625" style="33" hidden="1" customWidth="1"/>
    <col min="18" max="18" width="18" style="126" hidden="1" customWidth="1"/>
    <col min="19" max="19" width="33.42578125" style="37" hidden="1" customWidth="1"/>
    <col min="20" max="20" width="44.28515625" style="35" hidden="1" customWidth="1"/>
    <col min="21" max="21" width="18.7109375" style="2" hidden="1" customWidth="1"/>
    <col min="22" max="22" width="19.28515625" style="2" hidden="1" customWidth="1"/>
    <col min="23" max="23" width="19.42578125" style="2" hidden="1" customWidth="1"/>
    <col min="24" max="24" width="23.7109375" style="2" hidden="1" customWidth="1"/>
    <col min="25" max="25" width="24.140625" style="2" hidden="1" customWidth="1"/>
    <col min="26" max="27" width="20.7109375" style="2" hidden="1" customWidth="1"/>
    <col min="28" max="28" width="38.42578125" style="2" hidden="1" customWidth="1"/>
    <col min="29" max="30" width="20.7109375" style="2" hidden="1" customWidth="1"/>
    <col min="31" max="31" width="26.28515625" style="2" hidden="1" customWidth="1"/>
    <col min="32" max="33" width="29.140625" style="2" hidden="1" customWidth="1"/>
    <col min="34" max="34" width="23.7109375" style="2" hidden="1" customWidth="1"/>
    <col min="35" max="35" width="29.140625" style="2" hidden="1" customWidth="1"/>
    <col min="36" max="36" width="31.42578125" style="2" hidden="1" customWidth="1"/>
    <col min="37" max="37" width="25.28515625" style="2" hidden="1" customWidth="1"/>
    <col min="38" max="38" width="0" style="2" hidden="1" customWidth="1"/>
    <col min="39" max="16384" width="11.42578125" style="2"/>
  </cols>
  <sheetData>
    <row r="1" spans="1:37" ht="91.5" customHeight="1" thickBot="1">
      <c r="A1" s="86"/>
      <c r="B1" s="481" t="s">
        <v>12</v>
      </c>
      <c r="C1" s="482"/>
      <c r="D1" s="482"/>
      <c r="E1" s="482"/>
      <c r="F1" s="482"/>
      <c r="G1" s="482"/>
      <c r="H1" s="482"/>
      <c r="I1" s="482"/>
      <c r="J1" s="482"/>
      <c r="K1" s="482"/>
      <c r="L1" s="482"/>
      <c r="M1" s="482"/>
      <c r="N1" s="41"/>
      <c r="O1" s="41"/>
      <c r="P1" s="41"/>
      <c r="Q1" s="41"/>
      <c r="R1" s="115"/>
      <c r="S1" s="41"/>
      <c r="T1" s="41"/>
      <c r="U1" s="41"/>
      <c r="V1" s="41"/>
      <c r="W1" s="41"/>
      <c r="X1" s="41"/>
      <c r="Y1" s="41"/>
      <c r="Z1" s="41"/>
      <c r="AA1" s="41"/>
      <c r="AB1" s="41"/>
    </row>
    <row r="2" spans="1:37" ht="36.75" customHeight="1" thickBot="1">
      <c r="A2" s="87" t="s">
        <v>13</v>
      </c>
      <c r="B2" s="483" t="s">
        <v>14</v>
      </c>
      <c r="C2" s="484"/>
      <c r="D2" s="484"/>
      <c r="E2" s="484"/>
      <c r="F2" s="484"/>
      <c r="G2" s="484"/>
      <c r="H2" s="484"/>
      <c r="I2" s="484"/>
      <c r="J2" s="484"/>
      <c r="K2" s="484"/>
      <c r="L2" s="484"/>
      <c r="M2" s="484"/>
      <c r="N2" s="1"/>
      <c r="O2" s="1"/>
      <c r="P2" s="1"/>
      <c r="Q2" s="1"/>
      <c r="R2" s="116"/>
      <c r="S2" s="1"/>
      <c r="T2" s="1"/>
      <c r="U2" s="1"/>
      <c r="V2" s="1"/>
      <c r="W2" s="1"/>
      <c r="X2" s="1"/>
      <c r="Y2" s="1"/>
      <c r="Z2" s="1"/>
      <c r="AA2" s="1"/>
      <c r="AB2" s="1"/>
    </row>
    <row r="3" spans="1:37" ht="293.25" customHeight="1" thickBot="1">
      <c r="A3" s="87" t="s">
        <v>15</v>
      </c>
      <c r="B3" s="485" t="s">
        <v>16</v>
      </c>
      <c r="C3" s="486"/>
      <c r="D3" s="486"/>
      <c r="E3" s="486"/>
      <c r="F3" s="486"/>
      <c r="G3" s="486"/>
      <c r="H3" s="486"/>
      <c r="I3" s="486"/>
      <c r="J3" s="486"/>
      <c r="K3" s="486"/>
      <c r="L3" s="486"/>
      <c r="M3" s="486"/>
      <c r="N3" s="1"/>
      <c r="O3" s="1"/>
      <c r="P3" s="1"/>
      <c r="Q3" s="1"/>
      <c r="R3" s="116"/>
      <c r="S3" s="1"/>
      <c r="T3" s="1"/>
      <c r="U3" s="1"/>
      <c r="V3" s="1"/>
      <c r="W3" s="1"/>
      <c r="X3" s="1"/>
      <c r="Y3" s="1"/>
      <c r="Z3" s="1"/>
      <c r="AA3" s="1"/>
      <c r="AB3" s="1"/>
    </row>
    <row r="4" spans="1:37" s="88" customFormat="1" ht="39.75" customHeight="1" thickBot="1">
      <c r="A4" s="462" t="s">
        <v>17</v>
      </c>
      <c r="B4" s="460" t="s">
        <v>18</v>
      </c>
      <c r="C4" s="460" t="s">
        <v>19</v>
      </c>
      <c r="D4" s="460" t="s">
        <v>20</v>
      </c>
      <c r="E4" s="460" t="s">
        <v>21</v>
      </c>
      <c r="F4" s="460" t="s">
        <v>22</v>
      </c>
      <c r="G4" s="460" t="s">
        <v>23</v>
      </c>
      <c r="H4" s="460" t="s">
        <v>24</v>
      </c>
      <c r="I4" s="487" t="s">
        <v>25</v>
      </c>
      <c r="J4" s="460" t="s">
        <v>26</v>
      </c>
      <c r="K4" s="460" t="s">
        <v>27</v>
      </c>
      <c r="L4" s="460" t="s">
        <v>28</v>
      </c>
      <c r="M4" s="493" t="s">
        <v>29</v>
      </c>
      <c r="N4" s="491" t="s">
        <v>30</v>
      </c>
      <c r="O4" s="491"/>
      <c r="P4" s="491"/>
      <c r="Q4" s="491"/>
      <c r="R4" s="117"/>
      <c r="S4" s="3">
        <v>45747</v>
      </c>
      <c r="T4" s="495" t="s">
        <v>31</v>
      </c>
      <c r="U4" s="496"/>
      <c r="V4" s="496"/>
      <c r="W4" s="496"/>
      <c r="X4" s="497"/>
      <c r="Y4" s="292">
        <v>45838</v>
      </c>
      <c r="Z4" s="490" t="s">
        <v>32</v>
      </c>
      <c r="AA4" s="491"/>
      <c r="AB4" s="491"/>
      <c r="AC4" s="491"/>
      <c r="AD4" s="492"/>
      <c r="AE4" s="3">
        <v>45930</v>
      </c>
      <c r="AF4" s="490" t="s">
        <v>33</v>
      </c>
      <c r="AG4" s="491"/>
      <c r="AH4" s="491"/>
      <c r="AI4" s="491"/>
      <c r="AJ4" s="492"/>
      <c r="AK4" s="3">
        <v>46022</v>
      </c>
    </row>
    <row r="5" spans="1:37" s="88" customFormat="1" ht="66" customHeight="1">
      <c r="A5" s="463"/>
      <c r="B5" s="461"/>
      <c r="C5" s="461"/>
      <c r="D5" s="461"/>
      <c r="E5" s="461"/>
      <c r="F5" s="461"/>
      <c r="G5" s="461"/>
      <c r="H5" s="461"/>
      <c r="I5" s="487"/>
      <c r="J5" s="461"/>
      <c r="K5" s="461"/>
      <c r="L5" s="461"/>
      <c r="M5" s="494"/>
      <c r="N5" s="39" t="s">
        <v>34</v>
      </c>
      <c r="O5" s="6" t="s">
        <v>35</v>
      </c>
      <c r="P5" s="7" t="s">
        <v>36</v>
      </c>
      <c r="Q5" s="8" t="s">
        <v>37</v>
      </c>
      <c r="R5" s="118" t="s">
        <v>38</v>
      </c>
      <c r="S5" s="104" t="s">
        <v>39</v>
      </c>
      <c r="T5" s="293" t="s">
        <v>34</v>
      </c>
      <c r="U5" s="294" t="s">
        <v>35</v>
      </c>
      <c r="V5" s="295" t="s">
        <v>36</v>
      </c>
      <c r="W5" s="296" t="s">
        <v>37</v>
      </c>
      <c r="X5" s="297" t="s">
        <v>38</v>
      </c>
      <c r="Y5" s="298" t="s">
        <v>39</v>
      </c>
      <c r="Z5" s="5" t="s">
        <v>34</v>
      </c>
      <c r="AA5" s="6" t="s">
        <v>35</v>
      </c>
      <c r="AB5" s="7" t="s">
        <v>36</v>
      </c>
      <c r="AC5" s="8" t="s">
        <v>37</v>
      </c>
      <c r="AD5" s="9" t="s">
        <v>38</v>
      </c>
      <c r="AE5" s="104" t="s">
        <v>39</v>
      </c>
      <c r="AF5" s="5" t="s">
        <v>34</v>
      </c>
      <c r="AG5" s="6" t="s">
        <v>35</v>
      </c>
      <c r="AH5" s="7" t="s">
        <v>36</v>
      </c>
      <c r="AI5" s="8" t="s">
        <v>37</v>
      </c>
      <c r="AJ5" s="9" t="s">
        <v>38</v>
      </c>
      <c r="AK5" s="104" t="s">
        <v>39</v>
      </c>
    </row>
    <row r="6" spans="1:37" s="4" customFormat="1" ht="66" customHeight="1">
      <c r="A6" s="456" t="s">
        <v>40</v>
      </c>
      <c r="B6" s="471" t="s">
        <v>41</v>
      </c>
      <c r="C6" s="138" t="s">
        <v>42</v>
      </c>
      <c r="D6" s="139" t="s">
        <v>43</v>
      </c>
      <c r="E6" s="140">
        <v>0.3</v>
      </c>
      <c r="F6" s="458">
        <v>0.25</v>
      </c>
      <c r="G6" s="141" t="s">
        <v>44</v>
      </c>
      <c r="H6" s="10" t="s">
        <v>45</v>
      </c>
      <c r="I6" s="142" t="s">
        <v>46</v>
      </c>
      <c r="J6" s="142" t="s">
        <v>47</v>
      </c>
      <c r="K6" s="142" t="s">
        <v>48</v>
      </c>
      <c r="L6" s="402">
        <v>45901</v>
      </c>
      <c r="M6" s="421">
        <v>46022</v>
      </c>
      <c r="N6" s="92"/>
      <c r="O6" s="89"/>
      <c r="P6" s="12"/>
      <c r="Q6" s="442">
        <f>(R6*$E6)+(R7*$E7)</f>
        <v>0</v>
      </c>
      <c r="R6" s="119"/>
      <c r="S6" s="127">
        <f t="shared" ref="S6:S24" si="0">MIN(IF(S$4-$L6&lt;0,0,(S$4-$L6)/($M6-$L6)),1)</f>
        <v>0</v>
      </c>
      <c r="T6" s="299"/>
      <c r="U6" s="300"/>
      <c r="V6" s="300"/>
      <c r="W6" s="442">
        <f>(X6*$E6)+(X7*$E7)</f>
        <v>0</v>
      </c>
      <c r="X6" s="119"/>
      <c r="Y6" s="127">
        <f t="shared" ref="Y6:Y24" si="1">MIN(IF(Y$4-$L6&lt;0,0,(Y$4-$L6)/($M6-$L6)),1)</f>
        <v>0</v>
      </c>
      <c r="Z6" s="11"/>
      <c r="AA6" s="13"/>
      <c r="AB6" s="13"/>
      <c r="AC6" s="442">
        <f>(AD6*$E6)+(AD7*$E7)</f>
        <v>0</v>
      </c>
      <c r="AD6" s="119"/>
      <c r="AE6" s="127">
        <f t="shared" ref="AE6:AE24" si="2">MIN(IF(AE$4-$L6&lt;0,0,(AE$4-$L6)/($M6-$L6)),1)</f>
        <v>0.23966942148760331</v>
      </c>
      <c r="AF6" s="11"/>
      <c r="AG6" s="13"/>
      <c r="AH6" s="13"/>
      <c r="AI6" s="442">
        <f>(AJ6*$E6)+(AJ7*$E7)</f>
        <v>0</v>
      </c>
      <c r="AJ6" s="119"/>
      <c r="AK6" s="127">
        <f t="shared" ref="AK6:AK24" si="3">MIN(IF(AK$4-$L6&lt;0,0,(AK$4-$L6)/($M6-$L6)),1)</f>
        <v>1</v>
      </c>
    </row>
    <row r="7" spans="1:37" s="4" customFormat="1" ht="68.099999999999994" customHeight="1" thickBot="1">
      <c r="A7" s="457"/>
      <c r="B7" s="472"/>
      <c r="C7" s="143" t="s">
        <v>49</v>
      </c>
      <c r="D7" s="144" t="s">
        <v>50</v>
      </c>
      <c r="E7" s="145">
        <v>0.7</v>
      </c>
      <c r="F7" s="459"/>
      <c r="G7" s="146" t="s">
        <v>51</v>
      </c>
      <c r="H7" s="387" t="s">
        <v>52</v>
      </c>
      <c r="I7" s="388" t="s">
        <v>53</v>
      </c>
      <c r="J7" s="147" t="s">
        <v>47</v>
      </c>
      <c r="K7" s="148" t="s">
        <v>54</v>
      </c>
      <c r="L7" s="403">
        <v>45839</v>
      </c>
      <c r="M7" s="422">
        <v>46022</v>
      </c>
      <c r="N7" s="149"/>
      <c r="O7" s="150"/>
      <c r="P7" s="151"/>
      <c r="Q7" s="443"/>
      <c r="R7" s="132"/>
      <c r="S7" s="130">
        <f t="shared" si="0"/>
        <v>0</v>
      </c>
      <c r="T7" s="301"/>
      <c r="U7" s="302"/>
      <c r="V7" s="302"/>
      <c r="W7" s="443"/>
      <c r="X7" s="132"/>
      <c r="Y7" s="130">
        <f t="shared" si="1"/>
        <v>0</v>
      </c>
      <c r="Z7" s="152"/>
      <c r="AA7" s="136"/>
      <c r="AB7" s="136"/>
      <c r="AC7" s="443"/>
      <c r="AD7" s="132"/>
      <c r="AE7" s="130">
        <f t="shared" si="2"/>
        <v>0.49726775956284153</v>
      </c>
      <c r="AF7" s="152"/>
      <c r="AG7" s="136"/>
      <c r="AH7" s="136"/>
      <c r="AI7" s="443"/>
      <c r="AJ7" s="132"/>
      <c r="AK7" s="130">
        <f t="shared" si="3"/>
        <v>1</v>
      </c>
    </row>
    <row r="8" spans="1:37" ht="63" customHeight="1">
      <c r="A8" s="452" t="s">
        <v>55</v>
      </c>
      <c r="B8" s="478" t="s">
        <v>56</v>
      </c>
      <c r="C8" s="466" t="s">
        <v>57</v>
      </c>
      <c r="D8" s="139" t="s">
        <v>58</v>
      </c>
      <c r="E8" s="140">
        <v>0.1</v>
      </c>
      <c r="F8" s="447">
        <v>0.2</v>
      </c>
      <c r="G8" s="153" t="s">
        <v>59</v>
      </c>
      <c r="H8" s="154" t="s">
        <v>60</v>
      </c>
      <c r="I8" s="155" t="s">
        <v>61</v>
      </c>
      <c r="J8" s="155" t="s">
        <v>47</v>
      </c>
      <c r="K8" s="155" t="s">
        <v>62</v>
      </c>
      <c r="L8" s="404">
        <v>45811</v>
      </c>
      <c r="M8" s="421">
        <v>45989</v>
      </c>
      <c r="N8" s="92"/>
      <c r="O8" s="89"/>
      <c r="P8" s="12"/>
      <c r="Q8" s="442">
        <f>(R8*$E8)+(R9*$E9)+(R10*$E10)+(R11*$E11)+(R12*$E12)</f>
        <v>0</v>
      </c>
      <c r="R8" s="119"/>
      <c r="S8" s="123">
        <f t="shared" si="0"/>
        <v>0</v>
      </c>
      <c r="T8" s="303"/>
      <c r="U8" s="300"/>
      <c r="V8" s="300"/>
      <c r="W8" s="442">
        <f>(X8*$E8)+(X9*$E9)+(X10*$E10)+(X11*$E11)+(X12*$E12)</f>
        <v>0</v>
      </c>
      <c r="X8" s="119"/>
      <c r="Y8" s="123">
        <f t="shared" si="1"/>
        <v>0.15168539325842698</v>
      </c>
      <c r="Z8" s="11"/>
      <c r="AA8" s="13"/>
      <c r="AB8" s="13"/>
      <c r="AC8" s="442">
        <f>(AD8*$E8)+(AD9*$E9)+(AD10*$E10)+(AD11*$E11)+(AD12*$E12)</f>
        <v>0</v>
      </c>
      <c r="AD8" s="119"/>
      <c r="AE8" s="123">
        <f t="shared" si="2"/>
        <v>0.6685393258426966</v>
      </c>
      <c r="AF8" s="11"/>
      <c r="AG8" s="13"/>
      <c r="AH8" s="13"/>
      <c r="AI8" s="442">
        <f>(AJ8*$E8)+(AJ9*$E9)+(AJ10*$E10)+(AJ11*$E11)+(AJ12*$E12)</f>
        <v>0</v>
      </c>
      <c r="AJ8" s="119"/>
      <c r="AK8" s="123">
        <f t="shared" si="3"/>
        <v>1</v>
      </c>
    </row>
    <row r="9" spans="1:37" ht="63" customHeight="1">
      <c r="A9" s="453"/>
      <c r="B9" s="479"/>
      <c r="C9" s="467"/>
      <c r="D9" s="14" t="s">
        <v>63</v>
      </c>
      <c r="E9" s="38">
        <v>0.15</v>
      </c>
      <c r="F9" s="448"/>
      <c r="G9" s="43" t="s">
        <v>64</v>
      </c>
      <c r="H9" s="49" t="s">
        <v>65</v>
      </c>
      <c r="I9" s="44" t="s">
        <v>66</v>
      </c>
      <c r="J9" s="44" t="s">
        <v>47</v>
      </c>
      <c r="K9" s="20" t="s">
        <v>67</v>
      </c>
      <c r="L9" s="405">
        <v>45964</v>
      </c>
      <c r="M9" s="423">
        <v>46006</v>
      </c>
      <c r="N9" s="93"/>
      <c r="O9" s="40"/>
      <c r="P9" s="17"/>
      <c r="Q9" s="444"/>
      <c r="R9" s="121"/>
      <c r="S9" s="122">
        <f t="shared" si="0"/>
        <v>0</v>
      </c>
      <c r="T9" s="304"/>
      <c r="U9" s="99"/>
      <c r="V9" s="99"/>
      <c r="W9" s="444"/>
      <c r="X9" s="121"/>
      <c r="Y9" s="122">
        <f t="shared" si="1"/>
        <v>0</v>
      </c>
      <c r="Z9" s="16"/>
      <c r="AA9" s="18"/>
      <c r="AB9" s="18"/>
      <c r="AC9" s="444"/>
      <c r="AD9" s="121"/>
      <c r="AE9" s="122">
        <f t="shared" si="2"/>
        <v>0</v>
      </c>
      <c r="AF9" s="16"/>
      <c r="AG9" s="18"/>
      <c r="AH9" s="18"/>
      <c r="AI9" s="444"/>
      <c r="AJ9" s="121"/>
      <c r="AK9" s="122">
        <f t="shared" si="3"/>
        <v>1</v>
      </c>
    </row>
    <row r="10" spans="1:37" ht="63" customHeight="1">
      <c r="A10" s="453"/>
      <c r="B10" s="479"/>
      <c r="C10" s="467"/>
      <c r="D10" s="14" t="s">
        <v>68</v>
      </c>
      <c r="E10" s="38">
        <v>0.2</v>
      </c>
      <c r="F10" s="448"/>
      <c r="G10" s="43" t="s">
        <v>69</v>
      </c>
      <c r="H10" s="19" t="s">
        <v>70</v>
      </c>
      <c r="I10" s="44" t="s">
        <v>71</v>
      </c>
      <c r="J10" s="44" t="s">
        <v>47</v>
      </c>
      <c r="K10" s="23" t="s">
        <v>54</v>
      </c>
      <c r="L10" s="405">
        <v>45768</v>
      </c>
      <c r="M10" s="423">
        <v>46022</v>
      </c>
      <c r="N10" s="93"/>
      <c r="O10" s="40"/>
      <c r="P10" s="17"/>
      <c r="Q10" s="444"/>
      <c r="R10" s="121"/>
      <c r="S10" s="122">
        <f t="shared" si="0"/>
        <v>0</v>
      </c>
      <c r="T10" s="304"/>
      <c r="U10" s="99"/>
      <c r="V10" s="99"/>
      <c r="W10" s="444"/>
      <c r="X10" s="121"/>
      <c r="Y10" s="122">
        <f t="shared" si="1"/>
        <v>0.27559055118110237</v>
      </c>
      <c r="Z10" s="16"/>
      <c r="AA10" s="18"/>
      <c r="AB10" s="18"/>
      <c r="AC10" s="444"/>
      <c r="AD10" s="121"/>
      <c r="AE10" s="122">
        <f t="shared" si="2"/>
        <v>0.63779527559055116</v>
      </c>
      <c r="AF10" s="16"/>
      <c r="AG10" s="18"/>
      <c r="AH10" s="18"/>
      <c r="AI10" s="444"/>
      <c r="AJ10" s="121"/>
      <c r="AK10" s="122">
        <f t="shared" si="3"/>
        <v>1</v>
      </c>
    </row>
    <row r="11" spans="1:37" ht="71.25" customHeight="1">
      <c r="A11" s="453"/>
      <c r="B11" s="479"/>
      <c r="C11" s="467"/>
      <c r="D11" s="14" t="s">
        <v>72</v>
      </c>
      <c r="E11" s="38">
        <v>0.25</v>
      </c>
      <c r="F11" s="448"/>
      <c r="G11" s="43" t="s">
        <v>73</v>
      </c>
      <c r="H11" s="19" t="s">
        <v>74</v>
      </c>
      <c r="I11" s="44" t="s">
        <v>75</v>
      </c>
      <c r="J11" s="44" t="s">
        <v>47</v>
      </c>
      <c r="K11" s="20" t="s">
        <v>76</v>
      </c>
      <c r="L11" s="406">
        <v>46009</v>
      </c>
      <c r="M11" s="423">
        <v>46022</v>
      </c>
      <c r="N11" s="93"/>
      <c r="O11" s="40"/>
      <c r="P11" s="17"/>
      <c r="Q11" s="444"/>
      <c r="R11" s="121"/>
      <c r="S11" s="122">
        <f t="shared" si="0"/>
        <v>0</v>
      </c>
      <c r="T11" s="304"/>
      <c r="U11" s="99"/>
      <c r="V11" s="99"/>
      <c r="W11" s="444"/>
      <c r="X11" s="121"/>
      <c r="Y11" s="122">
        <f t="shared" si="1"/>
        <v>0</v>
      </c>
      <c r="Z11" s="16"/>
      <c r="AA11" s="18"/>
      <c r="AB11" s="18"/>
      <c r="AC11" s="444"/>
      <c r="AD11" s="121"/>
      <c r="AE11" s="122">
        <f t="shared" si="2"/>
        <v>0</v>
      </c>
      <c r="AF11" s="16"/>
      <c r="AG11" s="18"/>
      <c r="AH11" s="18"/>
      <c r="AI11" s="444"/>
      <c r="AJ11" s="121"/>
      <c r="AK11" s="122">
        <f t="shared" si="3"/>
        <v>1</v>
      </c>
    </row>
    <row r="12" spans="1:37" ht="63" customHeight="1" thickBot="1">
      <c r="A12" s="453"/>
      <c r="B12" s="479"/>
      <c r="C12" s="468"/>
      <c r="D12" s="144" t="s">
        <v>77</v>
      </c>
      <c r="E12" s="145">
        <v>0.3</v>
      </c>
      <c r="F12" s="449"/>
      <c r="G12" s="157" t="s">
        <v>78</v>
      </c>
      <c r="H12" s="158" t="s">
        <v>79</v>
      </c>
      <c r="I12" s="159" t="s">
        <v>80</v>
      </c>
      <c r="J12" s="159" t="s">
        <v>81</v>
      </c>
      <c r="K12" s="156" t="s">
        <v>76</v>
      </c>
      <c r="L12" s="407">
        <v>45779</v>
      </c>
      <c r="M12" s="424">
        <v>45961</v>
      </c>
      <c r="N12" s="149"/>
      <c r="O12" s="150"/>
      <c r="P12" s="151"/>
      <c r="Q12" s="443"/>
      <c r="R12" s="132"/>
      <c r="S12" s="133">
        <f t="shared" si="0"/>
        <v>0</v>
      </c>
      <c r="T12" s="305"/>
      <c r="U12" s="302"/>
      <c r="V12" s="302"/>
      <c r="W12" s="443"/>
      <c r="X12" s="132"/>
      <c r="Y12" s="133">
        <f t="shared" si="1"/>
        <v>0.32417582417582419</v>
      </c>
      <c r="Z12" s="152"/>
      <c r="AA12" s="136"/>
      <c r="AB12" s="136"/>
      <c r="AC12" s="443"/>
      <c r="AD12" s="132"/>
      <c r="AE12" s="133">
        <f t="shared" si="2"/>
        <v>0.82967032967032972</v>
      </c>
      <c r="AF12" s="152"/>
      <c r="AG12" s="136"/>
      <c r="AH12" s="136"/>
      <c r="AI12" s="443"/>
      <c r="AJ12" s="132"/>
      <c r="AK12" s="133">
        <f t="shared" si="3"/>
        <v>1</v>
      </c>
    </row>
    <row r="13" spans="1:37" ht="63" customHeight="1" thickBot="1">
      <c r="A13" s="453"/>
      <c r="B13" s="479"/>
      <c r="C13" s="160" t="s">
        <v>82</v>
      </c>
      <c r="D13" s="161" t="s">
        <v>83</v>
      </c>
      <c r="E13" s="162">
        <v>1</v>
      </c>
      <c r="F13" s="162">
        <v>0.05</v>
      </c>
      <c r="G13" s="163" t="s">
        <v>84</v>
      </c>
      <c r="H13" s="163" t="s">
        <v>85</v>
      </c>
      <c r="I13" s="164" t="s">
        <v>86</v>
      </c>
      <c r="J13" s="164" t="s">
        <v>47</v>
      </c>
      <c r="K13" s="164" t="s">
        <v>54</v>
      </c>
      <c r="L13" s="408">
        <v>45839</v>
      </c>
      <c r="M13" s="413">
        <v>46022</v>
      </c>
      <c r="N13" s="165"/>
      <c r="O13" s="166"/>
      <c r="P13" s="167"/>
      <c r="Q13" s="226">
        <f>(R13*$E13)</f>
        <v>0</v>
      </c>
      <c r="R13" s="168"/>
      <c r="S13" s="169">
        <f t="shared" si="0"/>
        <v>0</v>
      </c>
      <c r="T13" s="306"/>
      <c r="U13" s="307"/>
      <c r="V13" s="307"/>
      <c r="W13" s="226">
        <f>(X13*$E13)</f>
        <v>0</v>
      </c>
      <c r="X13" s="168"/>
      <c r="Y13" s="169">
        <f t="shared" si="1"/>
        <v>0</v>
      </c>
      <c r="Z13" s="172"/>
      <c r="AA13" s="170"/>
      <c r="AB13" s="171"/>
      <c r="AC13" s="226">
        <f>(AD13*$E13)</f>
        <v>0</v>
      </c>
      <c r="AD13" s="168"/>
      <c r="AE13" s="169">
        <f t="shared" si="2"/>
        <v>0.49726775956284153</v>
      </c>
      <c r="AF13" s="172"/>
      <c r="AG13" s="170"/>
      <c r="AH13" s="171"/>
      <c r="AI13" s="226">
        <f>(AJ13*$E13)</f>
        <v>0</v>
      </c>
      <c r="AJ13" s="168"/>
      <c r="AK13" s="169">
        <f t="shared" si="3"/>
        <v>1</v>
      </c>
    </row>
    <row r="14" spans="1:37" ht="63" customHeight="1">
      <c r="A14" s="453"/>
      <c r="B14" s="479"/>
      <c r="C14" s="466" t="s">
        <v>87</v>
      </c>
      <c r="D14" s="174" t="s">
        <v>88</v>
      </c>
      <c r="E14" s="175">
        <v>0.25</v>
      </c>
      <c r="F14" s="447">
        <v>0.15</v>
      </c>
      <c r="G14" s="176" t="s">
        <v>89</v>
      </c>
      <c r="H14" s="177" t="s">
        <v>90</v>
      </c>
      <c r="I14" s="178" t="s">
        <v>91</v>
      </c>
      <c r="J14" s="178" t="s">
        <v>92</v>
      </c>
      <c r="K14" s="178" t="s">
        <v>93</v>
      </c>
      <c r="L14" s="409">
        <v>45748</v>
      </c>
      <c r="M14" s="425">
        <v>45989</v>
      </c>
      <c r="N14" s="179"/>
      <c r="O14" s="91"/>
      <c r="P14" s="28"/>
      <c r="Q14" s="442">
        <f>+(R14*$E14)+(R15*$E15)+(R16*$E16)+(R17*$E17)</f>
        <v>0</v>
      </c>
      <c r="R14" s="119"/>
      <c r="S14" s="123">
        <f t="shared" si="0"/>
        <v>0</v>
      </c>
      <c r="T14" s="308"/>
      <c r="U14" s="300"/>
      <c r="V14" s="300"/>
      <c r="W14" s="442">
        <f>+(X14*$E14)+(X15*$E15)+(X16*$E16)+(X17*$E17)</f>
        <v>0</v>
      </c>
      <c r="X14" s="119"/>
      <c r="Y14" s="123">
        <f t="shared" si="1"/>
        <v>0.37344398340248963</v>
      </c>
      <c r="Z14" s="26"/>
      <c r="AA14" s="10"/>
      <c r="AB14" s="13"/>
      <c r="AC14" s="442">
        <f>+(AD14*$E14)+(AD15*$E15)+(AD16*$E16)+(AD17*$E17)</f>
        <v>0</v>
      </c>
      <c r="AD14" s="119"/>
      <c r="AE14" s="123">
        <f t="shared" si="2"/>
        <v>0.75518672199170123</v>
      </c>
      <c r="AF14" s="26"/>
      <c r="AG14" s="10"/>
      <c r="AH14" s="13"/>
      <c r="AI14" s="442">
        <f>+(AJ14*$E14)+(AJ15*$E15)+(AJ16*$E16)+(AJ17*$E17)</f>
        <v>0</v>
      </c>
      <c r="AJ14" s="119"/>
      <c r="AK14" s="123">
        <f t="shared" si="3"/>
        <v>1</v>
      </c>
    </row>
    <row r="15" spans="1:37" ht="63" customHeight="1">
      <c r="A15" s="453"/>
      <c r="B15" s="479"/>
      <c r="C15" s="467"/>
      <c r="D15" s="46" t="s">
        <v>94</v>
      </c>
      <c r="E15" s="48">
        <v>0.25</v>
      </c>
      <c r="F15" s="448"/>
      <c r="G15" s="47" t="s">
        <v>95</v>
      </c>
      <c r="H15" s="50" t="s">
        <v>96</v>
      </c>
      <c r="I15" s="45" t="s">
        <v>97</v>
      </c>
      <c r="J15" s="45" t="s">
        <v>92</v>
      </c>
      <c r="K15" s="45" t="s">
        <v>98</v>
      </c>
      <c r="L15" s="410">
        <v>45691</v>
      </c>
      <c r="M15" s="426">
        <v>45989</v>
      </c>
      <c r="N15" s="94"/>
      <c r="O15" s="90"/>
      <c r="P15" s="21"/>
      <c r="Q15" s="444"/>
      <c r="R15" s="121"/>
      <c r="S15" s="122">
        <f t="shared" si="0"/>
        <v>0.18791946308724833</v>
      </c>
      <c r="T15" s="309"/>
      <c r="U15" s="99"/>
      <c r="V15" s="99"/>
      <c r="W15" s="444"/>
      <c r="X15" s="121"/>
      <c r="Y15" s="122">
        <f t="shared" si="1"/>
        <v>0.49328859060402686</v>
      </c>
      <c r="Z15" s="22"/>
      <c r="AA15" s="15"/>
      <c r="AB15" s="18"/>
      <c r="AC15" s="444"/>
      <c r="AD15" s="121"/>
      <c r="AE15" s="122">
        <f t="shared" si="2"/>
        <v>0.80201342281879195</v>
      </c>
      <c r="AF15" s="22"/>
      <c r="AG15" s="15"/>
      <c r="AH15" s="18"/>
      <c r="AI15" s="444"/>
      <c r="AJ15" s="121"/>
      <c r="AK15" s="122">
        <f t="shared" si="3"/>
        <v>1</v>
      </c>
    </row>
    <row r="16" spans="1:37" ht="63" customHeight="1">
      <c r="A16" s="453"/>
      <c r="B16" s="479"/>
      <c r="C16" s="467"/>
      <c r="D16" s="46" t="s">
        <v>99</v>
      </c>
      <c r="E16" s="48">
        <v>0.25</v>
      </c>
      <c r="F16" s="448"/>
      <c r="G16" s="47" t="s">
        <v>100</v>
      </c>
      <c r="H16" s="50" t="s">
        <v>101</v>
      </c>
      <c r="I16" s="45" t="s">
        <v>102</v>
      </c>
      <c r="J16" s="45" t="s">
        <v>92</v>
      </c>
      <c r="K16" s="45" t="s">
        <v>98</v>
      </c>
      <c r="L16" s="410">
        <v>45691</v>
      </c>
      <c r="M16" s="426">
        <v>46022</v>
      </c>
      <c r="N16" s="95"/>
      <c r="O16" s="40"/>
      <c r="P16" s="21"/>
      <c r="Q16" s="444"/>
      <c r="R16" s="121"/>
      <c r="S16" s="122">
        <f t="shared" si="0"/>
        <v>0.16918429003021149</v>
      </c>
      <c r="T16" s="309"/>
      <c r="U16" s="99"/>
      <c r="V16" s="99"/>
      <c r="W16" s="444"/>
      <c r="X16" s="121"/>
      <c r="Y16" s="122">
        <f t="shared" si="1"/>
        <v>0.44410876132930516</v>
      </c>
      <c r="Z16" s="22"/>
      <c r="AA16" s="15"/>
      <c r="AB16" s="18"/>
      <c r="AC16" s="444"/>
      <c r="AD16" s="121"/>
      <c r="AE16" s="122">
        <f t="shared" si="2"/>
        <v>0.72205438066465255</v>
      </c>
      <c r="AF16" s="22"/>
      <c r="AG16" s="15"/>
      <c r="AH16" s="18"/>
      <c r="AI16" s="444"/>
      <c r="AJ16" s="121"/>
      <c r="AK16" s="122">
        <f t="shared" si="3"/>
        <v>1</v>
      </c>
    </row>
    <row r="17" spans="1:37" ht="63" customHeight="1" thickBot="1">
      <c r="A17" s="453"/>
      <c r="B17" s="479"/>
      <c r="C17" s="468"/>
      <c r="D17" s="180" t="s">
        <v>103</v>
      </c>
      <c r="E17" s="181">
        <v>0.25</v>
      </c>
      <c r="F17" s="449"/>
      <c r="G17" s="182" t="s">
        <v>104</v>
      </c>
      <c r="H17" s="183" t="s">
        <v>105</v>
      </c>
      <c r="I17" s="184" t="s">
        <v>106</v>
      </c>
      <c r="J17" s="184" t="s">
        <v>92</v>
      </c>
      <c r="K17" s="184" t="s">
        <v>107</v>
      </c>
      <c r="L17" s="411">
        <v>45839</v>
      </c>
      <c r="M17" s="427">
        <v>45989</v>
      </c>
      <c r="N17" s="185"/>
      <c r="O17" s="150"/>
      <c r="P17" s="186"/>
      <c r="Q17" s="443"/>
      <c r="R17" s="132"/>
      <c r="S17" s="133">
        <f t="shared" si="0"/>
        <v>0</v>
      </c>
      <c r="T17" s="310"/>
      <c r="U17" s="302"/>
      <c r="V17" s="302"/>
      <c r="W17" s="443"/>
      <c r="X17" s="132"/>
      <c r="Y17" s="133">
        <f t="shared" si="1"/>
        <v>0</v>
      </c>
      <c r="Z17" s="187"/>
      <c r="AA17" s="135"/>
      <c r="AB17" s="136"/>
      <c r="AC17" s="443"/>
      <c r="AD17" s="132"/>
      <c r="AE17" s="133">
        <f t="shared" si="2"/>
        <v>0.60666666666666669</v>
      </c>
      <c r="AF17" s="187"/>
      <c r="AG17" s="135"/>
      <c r="AH17" s="136"/>
      <c r="AI17" s="443"/>
      <c r="AJ17" s="132"/>
      <c r="AK17" s="133">
        <f t="shared" si="3"/>
        <v>1</v>
      </c>
    </row>
    <row r="18" spans="1:37" ht="72.75" customHeight="1" thickBot="1">
      <c r="A18" s="453"/>
      <c r="B18" s="480"/>
      <c r="C18" s="160" t="s">
        <v>108</v>
      </c>
      <c r="D18" s="161" t="s">
        <v>109</v>
      </c>
      <c r="E18" s="162">
        <v>1</v>
      </c>
      <c r="F18" s="162">
        <v>0.05</v>
      </c>
      <c r="G18" s="163" t="s">
        <v>110</v>
      </c>
      <c r="H18" s="188" t="s">
        <v>111</v>
      </c>
      <c r="I18" s="164" t="s">
        <v>112</v>
      </c>
      <c r="J18" s="164" t="s">
        <v>47</v>
      </c>
      <c r="K18" s="189" t="s">
        <v>113</v>
      </c>
      <c r="L18" s="412">
        <v>45691</v>
      </c>
      <c r="M18" s="413">
        <v>46010</v>
      </c>
      <c r="N18" s="190"/>
      <c r="O18" s="191"/>
      <c r="P18" s="192"/>
      <c r="Q18" s="226">
        <f>+(R18*$E18)</f>
        <v>0</v>
      </c>
      <c r="R18" s="168"/>
      <c r="S18" s="169">
        <f t="shared" si="0"/>
        <v>0.17554858934169279</v>
      </c>
      <c r="T18" s="311"/>
      <c r="U18" s="307"/>
      <c r="V18" s="312"/>
      <c r="W18" s="226">
        <f>+(X18*$E18)</f>
        <v>0</v>
      </c>
      <c r="X18" s="168"/>
      <c r="Y18" s="169">
        <f t="shared" si="1"/>
        <v>0.46081504702194359</v>
      </c>
      <c r="Z18" s="193"/>
      <c r="AA18" s="194"/>
      <c r="AB18" s="194"/>
      <c r="AC18" s="226">
        <f>+(AD18*$E18)</f>
        <v>0</v>
      </c>
      <c r="AD18" s="168"/>
      <c r="AE18" s="169">
        <f t="shared" si="2"/>
        <v>0.7492163009404389</v>
      </c>
      <c r="AF18" s="193"/>
      <c r="AG18" s="194"/>
      <c r="AH18" s="194"/>
      <c r="AI18" s="226">
        <f>+(AJ18*$E18)</f>
        <v>0</v>
      </c>
      <c r="AJ18" s="168"/>
      <c r="AK18" s="169">
        <f t="shared" si="3"/>
        <v>1</v>
      </c>
    </row>
    <row r="19" spans="1:37" ht="111.75" customHeight="1">
      <c r="A19" s="453"/>
      <c r="B19" s="473" t="s">
        <v>114</v>
      </c>
      <c r="C19" s="464" t="s">
        <v>115</v>
      </c>
      <c r="D19" s="195" t="s">
        <v>116</v>
      </c>
      <c r="E19" s="196">
        <v>0.2</v>
      </c>
      <c r="F19" s="450">
        <v>0.1</v>
      </c>
      <c r="G19" s="197" t="s">
        <v>117</v>
      </c>
      <c r="H19" s="198" t="s">
        <v>118</v>
      </c>
      <c r="I19" s="199" t="s">
        <v>119</v>
      </c>
      <c r="J19" s="199" t="s">
        <v>120</v>
      </c>
      <c r="K19" s="199" t="s">
        <v>121</v>
      </c>
      <c r="L19" s="414">
        <v>45748</v>
      </c>
      <c r="M19" s="428">
        <v>45839</v>
      </c>
      <c r="N19" s="96"/>
      <c r="O19" s="91"/>
      <c r="P19" s="25"/>
      <c r="Q19" s="445">
        <f>(R19*$E19)+(R20*$E20)</f>
        <v>0</v>
      </c>
      <c r="R19" s="119"/>
      <c r="S19" s="123">
        <f t="shared" si="0"/>
        <v>0</v>
      </c>
      <c r="T19" s="303"/>
      <c r="U19" s="300"/>
      <c r="V19" s="313"/>
      <c r="W19" s="445">
        <f>(X19*$E19)+(X20*$E20)</f>
        <v>0</v>
      </c>
      <c r="X19" s="119"/>
      <c r="Y19" s="123">
        <f t="shared" si="1"/>
        <v>0.98901098901098905</v>
      </c>
      <c r="Z19" s="26"/>
      <c r="AA19" s="10"/>
      <c r="AB19" s="13"/>
      <c r="AC19" s="445">
        <f>(AD19*$E19)+(AD20*$E20)</f>
        <v>0</v>
      </c>
      <c r="AD19" s="119"/>
      <c r="AE19" s="123">
        <f t="shared" si="2"/>
        <v>1</v>
      </c>
      <c r="AF19" s="26"/>
      <c r="AG19" s="10"/>
      <c r="AH19" s="13"/>
      <c r="AI19" s="445">
        <f>(AJ19*$E19)+(AJ20*$E20)</f>
        <v>0</v>
      </c>
      <c r="AJ19" s="119"/>
      <c r="AK19" s="123">
        <f t="shared" si="3"/>
        <v>1</v>
      </c>
    </row>
    <row r="20" spans="1:37" ht="135.75" customHeight="1" thickBot="1">
      <c r="A20" s="453"/>
      <c r="B20" s="474"/>
      <c r="C20" s="465"/>
      <c r="D20" s="200" t="s">
        <v>122</v>
      </c>
      <c r="E20" s="201">
        <v>0.8</v>
      </c>
      <c r="F20" s="451"/>
      <c r="G20" s="203" t="s">
        <v>123</v>
      </c>
      <c r="H20" s="389" t="s">
        <v>124</v>
      </c>
      <c r="I20" s="390" t="s">
        <v>125</v>
      </c>
      <c r="J20" s="204" t="s">
        <v>126</v>
      </c>
      <c r="K20" s="204" t="s">
        <v>54</v>
      </c>
      <c r="L20" s="415">
        <v>45748</v>
      </c>
      <c r="M20" s="429">
        <v>45898</v>
      </c>
      <c r="N20" s="205"/>
      <c r="O20" s="206"/>
      <c r="P20" s="207"/>
      <c r="Q20" s="446"/>
      <c r="R20" s="132"/>
      <c r="S20" s="133">
        <f t="shared" si="0"/>
        <v>0</v>
      </c>
      <c r="T20" s="314"/>
      <c r="U20" s="315"/>
      <c r="V20" s="316"/>
      <c r="W20" s="446"/>
      <c r="X20" s="132"/>
      <c r="Y20" s="133">
        <f t="shared" si="1"/>
        <v>0.6</v>
      </c>
      <c r="Z20" s="208"/>
      <c r="AA20" s="173"/>
      <c r="AB20" s="209"/>
      <c r="AC20" s="446"/>
      <c r="AD20" s="132"/>
      <c r="AE20" s="133">
        <f t="shared" si="2"/>
        <v>1</v>
      </c>
      <c r="AF20" s="208"/>
      <c r="AG20" s="173"/>
      <c r="AH20" s="209"/>
      <c r="AI20" s="446"/>
      <c r="AJ20" s="132"/>
      <c r="AK20" s="133">
        <f t="shared" si="3"/>
        <v>1</v>
      </c>
    </row>
    <row r="21" spans="1:37" ht="102" customHeight="1" thickBot="1">
      <c r="A21" s="453"/>
      <c r="B21" s="474"/>
      <c r="C21" s="331" t="s">
        <v>127</v>
      </c>
      <c r="D21" s="332" t="s">
        <v>128</v>
      </c>
      <c r="E21" s="333">
        <v>1</v>
      </c>
      <c r="F21" s="333">
        <v>0.05</v>
      </c>
      <c r="G21" s="334" t="s">
        <v>129</v>
      </c>
      <c r="H21" s="334" t="s">
        <v>130</v>
      </c>
      <c r="I21" s="335" t="s">
        <v>131</v>
      </c>
      <c r="J21" s="335" t="s">
        <v>132</v>
      </c>
      <c r="K21" s="335" t="s">
        <v>98</v>
      </c>
      <c r="L21" s="416">
        <v>45873</v>
      </c>
      <c r="M21" s="430">
        <v>45961</v>
      </c>
      <c r="N21" s="336"/>
      <c r="O21" s="166"/>
      <c r="P21" s="337"/>
      <c r="Q21" s="340">
        <f>+(R21*$E21)</f>
        <v>0</v>
      </c>
      <c r="R21" s="168"/>
      <c r="S21" s="169">
        <f t="shared" si="0"/>
        <v>0</v>
      </c>
      <c r="T21" s="338"/>
      <c r="U21" s="307"/>
      <c r="V21" s="339"/>
      <c r="W21" s="340">
        <f>+(X21*$E21)</f>
        <v>0</v>
      </c>
      <c r="X21" s="168"/>
      <c r="Y21" s="169">
        <f t="shared" si="1"/>
        <v>0</v>
      </c>
      <c r="Z21" s="172"/>
      <c r="AA21" s="170"/>
      <c r="AB21" s="171"/>
      <c r="AC21" s="340">
        <f>+(AD21*$E21)</f>
        <v>0</v>
      </c>
      <c r="AD21" s="168"/>
      <c r="AE21" s="169">
        <f t="shared" si="2"/>
        <v>0.64772727272727271</v>
      </c>
      <c r="AF21" s="172"/>
      <c r="AG21" s="170"/>
      <c r="AH21" s="171"/>
      <c r="AI21" s="340">
        <f>+(AJ21*$E21)</f>
        <v>0</v>
      </c>
      <c r="AJ21" s="168"/>
      <c r="AK21" s="169">
        <f t="shared" si="3"/>
        <v>1</v>
      </c>
    </row>
    <row r="22" spans="1:37" ht="179.25" customHeight="1" thickBot="1">
      <c r="A22" s="453"/>
      <c r="B22" s="475"/>
      <c r="C22" s="320" t="s">
        <v>133</v>
      </c>
      <c r="D22" s="321" t="s">
        <v>134</v>
      </c>
      <c r="E22" s="319">
        <v>1</v>
      </c>
      <c r="F22" s="202">
        <v>0.05</v>
      </c>
      <c r="G22" s="322" t="s">
        <v>135</v>
      </c>
      <c r="H22" s="322" t="s">
        <v>136</v>
      </c>
      <c r="I22" s="323" t="s">
        <v>137</v>
      </c>
      <c r="J22" s="323" t="s">
        <v>138</v>
      </c>
      <c r="K22" s="323" t="s">
        <v>139</v>
      </c>
      <c r="L22" s="417">
        <v>45720</v>
      </c>
      <c r="M22" s="431">
        <v>45898</v>
      </c>
      <c r="N22" s="420"/>
      <c r="O22" s="435"/>
      <c r="P22" s="324"/>
      <c r="Q22" s="129">
        <v>0</v>
      </c>
      <c r="R22" s="131"/>
      <c r="S22" s="325">
        <f t="shared" si="0"/>
        <v>0.15168539325842698</v>
      </c>
      <c r="T22" s="326"/>
      <c r="U22" s="327"/>
      <c r="V22" s="327"/>
      <c r="W22" s="129">
        <f>(X22*$E22)</f>
        <v>0</v>
      </c>
      <c r="X22" s="131"/>
      <c r="Y22" s="325">
        <f t="shared" si="1"/>
        <v>0.6629213483146067</v>
      </c>
      <c r="Z22" s="328"/>
      <c r="AA22" s="329"/>
      <c r="AB22" s="330"/>
      <c r="AC22" s="129">
        <f>(AD22*$E22)</f>
        <v>0</v>
      </c>
      <c r="AD22" s="131"/>
      <c r="AE22" s="325">
        <f t="shared" si="2"/>
        <v>1</v>
      </c>
      <c r="AF22" s="328"/>
      <c r="AG22" s="329"/>
      <c r="AH22" s="330"/>
      <c r="AI22" s="129">
        <f>(AJ22*$E22)</f>
        <v>0</v>
      </c>
      <c r="AJ22" s="131"/>
      <c r="AK22" s="325">
        <f t="shared" si="3"/>
        <v>1</v>
      </c>
    </row>
    <row r="23" spans="1:37" ht="63" customHeight="1">
      <c r="A23" s="454"/>
      <c r="B23" s="476" t="s">
        <v>140</v>
      </c>
      <c r="C23" s="213" t="s">
        <v>141</v>
      </c>
      <c r="D23" s="214" t="s">
        <v>142</v>
      </c>
      <c r="E23" s="215">
        <v>0.5</v>
      </c>
      <c r="F23" s="469">
        <v>0.1</v>
      </c>
      <c r="G23" s="216" t="s">
        <v>143</v>
      </c>
      <c r="H23" s="216" t="s">
        <v>144</v>
      </c>
      <c r="I23" s="217" t="s">
        <v>137</v>
      </c>
      <c r="J23" s="210" t="s">
        <v>47</v>
      </c>
      <c r="K23" s="217" t="s">
        <v>139</v>
      </c>
      <c r="L23" s="418">
        <v>45873</v>
      </c>
      <c r="M23" s="432">
        <v>46022</v>
      </c>
      <c r="N23" s="96"/>
      <c r="O23" s="91"/>
      <c r="P23" s="25"/>
      <c r="Q23" s="442">
        <f>(R23*$E23)+(R24*$E24)</f>
        <v>0</v>
      </c>
      <c r="R23" s="119"/>
      <c r="S23" s="123">
        <f t="shared" si="0"/>
        <v>0</v>
      </c>
      <c r="T23" s="308"/>
      <c r="U23" s="300"/>
      <c r="V23" s="300"/>
      <c r="W23" s="442">
        <f>(X23*$E23)+(X24*$E24)</f>
        <v>0</v>
      </c>
      <c r="X23" s="119"/>
      <c r="Y23" s="123">
        <f t="shared" si="1"/>
        <v>0</v>
      </c>
      <c r="Z23" s="10"/>
      <c r="AA23" s="10"/>
      <c r="AB23" s="13"/>
      <c r="AC23" s="442">
        <f>(AD23*$E23)+(AD24*$E24)</f>
        <v>0</v>
      </c>
      <c r="AD23" s="119"/>
      <c r="AE23" s="123">
        <f t="shared" si="2"/>
        <v>0.3825503355704698</v>
      </c>
      <c r="AF23" s="10"/>
      <c r="AG23" s="10"/>
      <c r="AH23" s="13"/>
      <c r="AI23" s="442">
        <f>(AJ23*$E23)+(AJ24*$E24)</f>
        <v>0</v>
      </c>
      <c r="AJ23" s="119"/>
      <c r="AK23" s="123">
        <f t="shared" si="3"/>
        <v>1</v>
      </c>
    </row>
    <row r="24" spans="1:37" ht="63" customHeight="1" thickBot="1">
      <c r="A24" s="455"/>
      <c r="B24" s="477"/>
      <c r="C24" s="218" t="s">
        <v>145</v>
      </c>
      <c r="D24" s="219" t="s">
        <v>146</v>
      </c>
      <c r="E24" s="220">
        <v>0.5</v>
      </c>
      <c r="F24" s="470"/>
      <c r="G24" s="221" t="s">
        <v>147</v>
      </c>
      <c r="H24" s="222" t="s">
        <v>148</v>
      </c>
      <c r="I24" s="223" t="s">
        <v>149</v>
      </c>
      <c r="J24" s="224" t="s">
        <v>47</v>
      </c>
      <c r="K24" s="225" t="s">
        <v>62</v>
      </c>
      <c r="L24" s="419">
        <v>45901</v>
      </c>
      <c r="M24" s="433">
        <v>46022</v>
      </c>
      <c r="N24" s="97"/>
      <c r="O24" s="211"/>
      <c r="P24" s="212"/>
      <c r="Q24" s="443"/>
      <c r="R24" s="132"/>
      <c r="S24" s="133">
        <f t="shared" si="0"/>
        <v>0</v>
      </c>
      <c r="T24" s="302"/>
      <c r="U24" s="302"/>
      <c r="V24" s="302"/>
      <c r="W24" s="443"/>
      <c r="X24" s="132"/>
      <c r="Y24" s="133">
        <f t="shared" si="1"/>
        <v>0</v>
      </c>
      <c r="Z24" s="135"/>
      <c r="AA24" s="135"/>
      <c r="AB24" s="136"/>
      <c r="AC24" s="443"/>
      <c r="AD24" s="132"/>
      <c r="AE24" s="133">
        <f t="shared" si="2"/>
        <v>0.23966942148760331</v>
      </c>
      <c r="AF24" s="135"/>
      <c r="AG24" s="135"/>
      <c r="AH24" s="136"/>
      <c r="AI24" s="443"/>
      <c r="AJ24" s="132"/>
      <c r="AK24" s="133">
        <f t="shared" si="3"/>
        <v>1</v>
      </c>
    </row>
    <row r="25" spans="1:37" ht="39.950000000000003" customHeight="1" thickBot="1">
      <c r="F25" s="137">
        <f>SUM(F6:F24)</f>
        <v>1.0000000000000002</v>
      </c>
      <c r="N25" s="488" t="s">
        <v>150</v>
      </c>
      <c r="O25" s="489"/>
      <c r="P25" s="489"/>
      <c r="Q25" s="114">
        <f>(Q6*$F6)+(Q8*$F8)+(Q13*$F13)+(Q14*$F14)+(Q18*$F18)+(Q19*$F19)+(Q21*$F21)+(Q22*$F22)+(Q23*$F23)</f>
        <v>0</v>
      </c>
      <c r="R25" s="290">
        <f>((R6*$E6)+(R7*$E7))*$F6+((R8*$E8)+(R9*$E9)+(R10*$E10)+(R11*$E11)+(R12*$E12))*$F8+(R13*$E13)*$F13+((R14*$E14)+(R15*$E15)+(R16*$E16)+(R17*$E17))*$F14+(R18*$E18)*$F18+((R19*$E19)+(R20*$E20))*$F19+(R21*$E21)*$F21+(R22*$E22)*$F22+((R23*$E23)+(R24*$E24))*$F23</f>
        <v>0</v>
      </c>
      <c r="S25" s="291">
        <f>((S6*$E6)+(S7*$E7))*$F6+((S8*$E8)+(S9*$E9)+(S10*$E10)+(S11*$E11)+(S12*$E12))*$F8+(S13*$E13)*$F13+((S14*$E14)+(S15*$E15)+(S16*$E16)+(S17*$E17))*$F14+(S18*$E18)*$F18+((S19*$E19)+(S20*$E20))*$F19+(S21*$E21)*$F21+(S22*$E22)*$F22+((S23*$E23)+(S24*$E24))*$F23</f>
        <v>2.9753089871910728E-2</v>
      </c>
      <c r="T25" s="317"/>
      <c r="U25" s="318"/>
      <c r="V25" s="100"/>
      <c r="W25" s="114">
        <f>(W6*$F6)+(W8*$F8)+(W13*$F13)+(W14*$F14)+(W18*$F18)+(W19*$F19)+(W21*$F21)+(W22*$F22)+(W23*$F23)</f>
        <v>0</v>
      </c>
      <c r="X25" s="290">
        <f>((X6*$E6)+(X7*$E7))*$F6+((X8*$E8)+(X9*$E9)+(X10*$E10)+(X11*$E11)+(X12*$E12))*$F8+(X13*$E13)*$F13+((X14*$E14)+(X15*$E15)+(X16*$E16)+(X17*$E17))*$F14+(X18*$E18)*$F18+((X19*$E19)+(X20*$E20))*$F19+(X21*$E21)*$F21+(X22*$E22)*$F22+((X23*$E23)+(X24*$E24))*$F23</f>
        <v>0</v>
      </c>
      <c r="Y25" s="291">
        <f>((Y6*$E6)+(Y7*$E7))*$F6+((Y8*$E8)+(Y9*$E9)+(Y10*$E10)+(Y11*$E11)+(Y12*$E12))*$F8+(Y13*$E13)*$F13+((Y14*$E14)+(Y15*$E15)+(Y16*$E16)+(Y17*$E17))*$F14+(Y18*$E18)*$F18+((Y19*$E19)+(Y20*$E20))*$F19+(Y21*$E21)*$F21+(Y22*$E22)*$F22+((Y23*$E23)+(Y24*$E24))*$F23</f>
        <v>0.20663146898510271</v>
      </c>
      <c r="AC25" s="114">
        <f>(AC6*$F6)+(AC8*$F8)+(AC13*$F13)+(AC14*$F14)+(AC18*$F18)+(AC19*$F19)+(AC21*$F21)+(AC22*$F22)+(AC23*$F23)</f>
        <v>0</v>
      </c>
      <c r="AD25" s="290">
        <f>((AD6*$E6)+(AD7*$E7))*$F6+((AD8*$E8)+(AD9*$E9)+(AD10*$E10)+(AD11*$E11)+(AD12*$E12))*$F8+(AD13*$E13)*$F13+((AD14*$E14)+(AD15*$E15)+(AD16*$E16)+(AD17*$E17))*$F14+(AD18*$E18)*$F18+((AD19*$E19)+(AD20*$E20))*$F19+(AD21*$E21)*$F21+(AD22*$E22)*$F22+((AD23*$E23)+(AD24*$E24))*$F23</f>
        <v>0</v>
      </c>
      <c r="AE25" s="291">
        <f>((AE6*$E6)+(AE7*$E7))*$F6+((AE8*$E8)+(AE9*$E9)+(AE10*$E10)+(AE11*$E11)+(AE12*$E12))*$F8+(AE13*$E13)*$F13+((AE14*$E14)+(AE15*$E15)+(AE16*$E16)+(AE17*$E17))*$F14+(AE18*$E18)*$F18+((AE19*$E19)+(AE20*$E20))*$F19+(AE21*$E21)*$F21+(AE22*$E22)*$F22+((AE23*$E23)+(AE24*$E24))*$F23</f>
        <v>0.5777034810755125</v>
      </c>
      <c r="AI25" s="114">
        <f>(AI6*$F6)+(AI8*$F8)+(AI13*$F13)+(AI14*$F14)+(AI18*$F18)+(AI19*$F19)+(AI21*$F21)+(AI22*$F22)+(AI23*$F23)</f>
        <v>0</v>
      </c>
      <c r="AJ25" s="290">
        <f>((AJ6*$E6)+(AJ7*$E7))*$F6+((AJ8*$E8)+(AJ9*$E9)+(AJ10*$E10)+(AJ11*$E11)+(AJ12*$E12))*$F8+(AJ13*$E13)*$F13+((AJ14*$E14)+(AJ15*$E15)+(AJ16*$E16)+(AJ17*$E17))*$F14+(AJ18*$E18)*$F18+((AJ19*$E19)+(AJ20*$E20))*$F19+(AJ21*$E21)*$F21+(AJ22*$E22)*$F22+((AJ23*$E23)+(AJ24*$E24))*$F23</f>
        <v>0</v>
      </c>
      <c r="AK25" s="291">
        <f>((AK6*$E6)+(AK7*$E7))*$F6+((AK8*$E8)+(AK9*$E9)+(AK10*$E10)+(AK11*$E11)+(AK12*$E12))*$F8+(AK13*$E13)*$F13+((AK14*$E14)+(AK15*$E15)+(AK16*$E16)+(AK17*$E17))*$F14+(AK18*$E18)*$F18+((AK19*$E19)+(AK20*$E20))*$F19+(AK21*$E21)*$F21+(AK22*$E22)*$F22+((AK23*$E23)+(AK24*$E24))*$F23</f>
        <v>1.0000000000000002</v>
      </c>
    </row>
    <row r="26" spans="1:37" ht="15.95">
      <c r="R26" s="124"/>
      <c r="S26" s="34"/>
      <c r="U26" s="33"/>
    </row>
    <row r="27" spans="1:37" ht="15.95">
      <c r="R27" s="124"/>
      <c r="S27" s="34"/>
      <c r="U27" s="33"/>
    </row>
    <row r="28" spans="1:37" ht="15.95">
      <c r="R28" s="124"/>
      <c r="S28" s="34"/>
      <c r="U28" s="33"/>
    </row>
    <row r="29" spans="1:37" ht="15.95">
      <c r="R29" s="124"/>
      <c r="S29" s="34"/>
      <c r="U29" s="33"/>
    </row>
    <row r="30" spans="1:37" ht="15.95">
      <c r="R30" s="124"/>
      <c r="S30" s="34"/>
      <c r="U30" s="33"/>
    </row>
    <row r="31" spans="1:37" ht="15.95">
      <c r="R31" s="124"/>
      <c r="S31" s="34"/>
      <c r="U31" s="33"/>
    </row>
    <row r="32" spans="1:37" ht="15.95">
      <c r="R32" s="124"/>
      <c r="S32" s="34"/>
      <c r="U32" s="33"/>
    </row>
    <row r="33" spans="18:21" ht="15.95">
      <c r="R33" s="124"/>
      <c r="S33" s="34"/>
      <c r="U33" s="33"/>
    </row>
    <row r="34" spans="18:21" ht="15.95">
      <c r="R34" s="124"/>
      <c r="S34" s="34"/>
      <c r="U34" s="33"/>
    </row>
    <row r="35" spans="18:21" ht="15.95">
      <c r="R35" s="124"/>
      <c r="S35" s="34"/>
      <c r="U35" s="33"/>
    </row>
    <row r="36" spans="18:21" ht="15.95">
      <c r="R36" s="124"/>
      <c r="S36" s="34"/>
      <c r="U36" s="33"/>
    </row>
    <row r="37" spans="18:21" ht="15.95">
      <c r="R37" s="124"/>
      <c r="S37" s="34"/>
      <c r="U37" s="33"/>
    </row>
    <row r="38" spans="18:21" ht="15.95">
      <c r="R38" s="124"/>
      <c r="S38" s="34"/>
      <c r="U38" s="33"/>
    </row>
    <row r="39" spans="18:21" ht="15.95">
      <c r="R39" s="124"/>
      <c r="S39" s="34"/>
      <c r="U39" s="33"/>
    </row>
    <row r="40" spans="18:21" ht="15.95">
      <c r="R40" s="124"/>
      <c r="S40" s="34"/>
      <c r="U40" s="33"/>
    </row>
    <row r="41" spans="18:21" ht="15.95">
      <c r="R41" s="124"/>
      <c r="S41" s="34"/>
      <c r="U41" s="33"/>
    </row>
    <row r="42" spans="18:21" ht="15.95">
      <c r="R42" s="124"/>
      <c r="S42" s="34"/>
      <c r="U42" s="33"/>
    </row>
    <row r="43" spans="18:21" ht="15.95">
      <c r="R43" s="124"/>
      <c r="S43" s="34"/>
      <c r="U43" s="33"/>
    </row>
    <row r="44" spans="18:21" ht="15.95">
      <c r="R44" s="124"/>
      <c r="S44" s="34"/>
      <c r="U44" s="33"/>
    </row>
    <row r="45" spans="18:21" ht="15.95">
      <c r="R45" s="124"/>
      <c r="S45" s="34"/>
      <c r="U45" s="33"/>
    </row>
    <row r="46" spans="18:21" ht="15.95">
      <c r="R46" s="124"/>
      <c r="S46" s="34"/>
      <c r="U46" s="33"/>
    </row>
    <row r="47" spans="18:21" ht="15.95">
      <c r="R47" s="124"/>
      <c r="S47" s="34"/>
      <c r="U47" s="33"/>
    </row>
    <row r="48" spans="18:21" ht="15.95">
      <c r="R48" s="124"/>
      <c r="S48" s="34"/>
      <c r="U48" s="33"/>
    </row>
    <row r="49" spans="18:21" ht="15.95">
      <c r="R49" s="124"/>
      <c r="S49" s="34"/>
      <c r="U49" s="33"/>
    </row>
    <row r="50" spans="18:21" ht="15.95">
      <c r="R50" s="124"/>
      <c r="S50" s="34"/>
      <c r="U50" s="33"/>
    </row>
    <row r="51" spans="18:21" ht="15.95">
      <c r="R51" s="124"/>
      <c r="S51" s="34"/>
      <c r="U51" s="33"/>
    </row>
    <row r="52" spans="18:21" ht="15.95">
      <c r="R52" s="124"/>
      <c r="S52" s="34"/>
      <c r="U52" s="33"/>
    </row>
    <row r="53" spans="18:21" ht="15.95">
      <c r="R53" s="124"/>
      <c r="S53" s="34"/>
      <c r="U53" s="33"/>
    </row>
    <row r="54" spans="18:21" ht="15.95">
      <c r="R54" s="124"/>
      <c r="S54" s="34"/>
      <c r="U54" s="33"/>
    </row>
    <row r="55" spans="18:21" ht="15.95">
      <c r="R55" s="124"/>
      <c r="S55" s="34"/>
      <c r="U55" s="33"/>
    </row>
    <row r="56" spans="18:21" ht="15.95">
      <c r="R56" s="124"/>
      <c r="S56" s="34"/>
      <c r="U56" s="33"/>
    </row>
    <row r="57" spans="18:21" ht="15.95">
      <c r="R57" s="124"/>
      <c r="S57" s="34"/>
      <c r="U57" s="33"/>
    </row>
    <row r="58" spans="18:21" ht="15.95">
      <c r="R58" s="124"/>
      <c r="S58" s="34"/>
      <c r="U58" s="33"/>
    </row>
    <row r="59" spans="18:21" ht="15.95">
      <c r="R59" s="124"/>
      <c r="S59" s="34"/>
      <c r="U59" s="33"/>
    </row>
    <row r="60" spans="18:21" ht="15.95">
      <c r="R60" s="124"/>
      <c r="S60" s="34"/>
      <c r="U60" s="33"/>
    </row>
    <row r="61" spans="18:21" ht="15.95">
      <c r="R61" s="124"/>
      <c r="S61" s="34"/>
      <c r="U61" s="33"/>
    </row>
    <row r="62" spans="18:21" ht="15.95">
      <c r="R62" s="124"/>
      <c r="S62" s="34"/>
      <c r="U62" s="33"/>
    </row>
    <row r="63" spans="18:21" ht="15.95">
      <c r="R63" s="124"/>
      <c r="S63" s="34"/>
      <c r="U63" s="33"/>
    </row>
    <row r="64" spans="18:21" ht="15.95">
      <c r="R64" s="124"/>
      <c r="S64" s="34"/>
      <c r="U64" s="33"/>
    </row>
    <row r="65" spans="18:21" ht="15.95">
      <c r="R65" s="124"/>
      <c r="S65" s="34"/>
      <c r="U65" s="33"/>
    </row>
    <row r="66" spans="18:21" ht="15.95">
      <c r="R66" s="124"/>
      <c r="S66" s="34"/>
      <c r="U66" s="33"/>
    </row>
    <row r="67" spans="18:21" ht="15.95">
      <c r="R67" s="124"/>
      <c r="S67" s="34"/>
      <c r="U67" s="33"/>
    </row>
    <row r="68" spans="18:21" ht="15.95">
      <c r="R68" s="124"/>
      <c r="S68" s="34"/>
      <c r="U68" s="33"/>
    </row>
    <row r="69" spans="18:21" ht="15.95">
      <c r="R69" s="124"/>
      <c r="S69" s="34"/>
      <c r="U69" s="33"/>
    </row>
    <row r="70" spans="18:21" ht="15.95">
      <c r="R70" s="124"/>
      <c r="S70" s="34"/>
      <c r="U70" s="33"/>
    </row>
    <row r="71" spans="18:21" ht="15.95">
      <c r="R71" s="124"/>
      <c r="S71" s="34"/>
      <c r="U71" s="33"/>
    </row>
    <row r="72" spans="18:21" ht="15.95">
      <c r="R72" s="124"/>
      <c r="S72" s="34"/>
      <c r="U72" s="33"/>
    </row>
    <row r="73" spans="18:21" ht="15.95">
      <c r="R73" s="124"/>
      <c r="S73" s="34"/>
      <c r="U73" s="33"/>
    </row>
    <row r="74" spans="18:21" ht="15.95">
      <c r="R74" s="124"/>
      <c r="S74" s="34"/>
      <c r="U74" s="33"/>
    </row>
    <row r="75" spans="18:21" ht="15.95">
      <c r="R75" s="124"/>
      <c r="S75" s="34"/>
      <c r="U75" s="33"/>
    </row>
    <row r="76" spans="18:21" ht="15.95">
      <c r="R76" s="124"/>
      <c r="S76" s="34"/>
      <c r="U76" s="33"/>
    </row>
    <row r="77" spans="18:21" ht="15.95">
      <c r="R77" s="124"/>
      <c r="S77" s="34"/>
      <c r="U77" s="33"/>
    </row>
    <row r="78" spans="18:21" ht="15.95">
      <c r="R78" s="124"/>
      <c r="S78" s="34"/>
      <c r="U78" s="33"/>
    </row>
    <row r="79" spans="18:21" ht="15.95">
      <c r="R79" s="124"/>
      <c r="S79" s="34"/>
      <c r="U79" s="33"/>
    </row>
    <row r="80" spans="18:21" ht="15.95">
      <c r="R80" s="124"/>
      <c r="S80" s="34"/>
      <c r="U80" s="33"/>
    </row>
    <row r="81" spans="18:21" ht="15.95">
      <c r="R81" s="124"/>
      <c r="S81" s="34"/>
      <c r="U81" s="33"/>
    </row>
    <row r="82" spans="18:21" ht="15.95">
      <c r="R82" s="124"/>
      <c r="S82" s="34"/>
      <c r="U82" s="33"/>
    </row>
    <row r="83" spans="18:21" ht="15.95">
      <c r="R83" s="124"/>
      <c r="S83" s="34"/>
      <c r="U83" s="33"/>
    </row>
    <row r="84" spans="18:21" ht="15.95">
      <c r="R84" s="124"/>
      <c r="S84" s="34"/>
      <c r="U84" s="33"/>
    </row>
    <row r="85" spans="18:21" ht="15.95">
      <c r="R85" s="124"/>
      <c r="S85" s="34"/>
      <c r="U85" s="33"/>
    </row>
    <row r="86" spans="18:21" ht="15.95">
      <c r="R86" s="124"/>
      <c r="S86" s="34"/>
      <c r="U86" s="33"/>
    </row>
    <row r="87" spans="18:21" ht="15.95">
      <c r="R87" s="124"/>
      <c r="S87" s="34"/>
      <c r="U87" s="33"/>
    </row>
    <row r="88" spans="18:21" ht="15.95">
      <c r="R88" s="124"/>
      <c r="S88" s="34"/>
      <c r="U88" s="33"/>
    </row>
    <row r="89" spans="18:21" ht="15.95">
      <c r="R89" s="124"/>
      <c r="S89" s="34"/>
      <c r="U89" s="33"/>
    </row>
    <row r="90" spans="18:21" ht="15.95">
      <c r="R90" s="124"/>
      <c r="S90" s="34"/>
      <c r="U90" s="33"/>
    </row>
    <row r="91" spans="18:21" ht="15.95">
      <c r="R91" s="124"/>
      <c r="S91" s="34"/>
      <c r="U91" s="33"/>
    </row>
    <row r="92" spans="18:21" ht="15.95">
      <c r="R92" s="124"/>
      <c r="S92" s="34"/>
      <c r="U92" s="33"/>
    </row>
    <row r="93" spans="18:21" ht="15.95">
      <c r="R93" s="124"/>
      <c r="S93" s="34"/>
      <c r="U93" s="33"/>
    </row>
    <row r="94" spans="18:21" ht="15.95">
      <c r="R94" s="124"/>
      <c r="S94" s="34"/>
      <c r="U94" s="33"/>
    </row>
    <row r="95" spans="18:21" ht="15.95">
      <c r="R95" s="124"/>
      <c r="S95" s="34"/>
      <c r="U95" s="33"/>
    </row>
    <row r="96" spans="18:21" ht="15.95">
      <c r="R96" s="124"/>
      <c r="S96" s="34"/>
      <c r="U96" s="33"/>
    </row>
    <row r="97" spans="18:21" ht="15.95">
      <c r="R97" s="124"/>
      <c r="S97" s="34"/>
      <c r="U97" s="33"/>
    </row>
    <row r="98" spans="18:21" ht="15.95">
      <c r="R98" s="124"/>
      <c r="S98" s="34"/>
      <c r="U98" s="33"/>
    </row>
    <row r="99" spans="18:21" ht="15.95">
      <c r="R99" s="124"/>
      <c r="S99" s="34"/>
      <c r="U99" s="33"/>
    </row>
    <row r="100" spans="18:21" ht="15.95">
      <c r="R100" s="124"/>
      <c r="S100" s="34"/>
      <c r="U100" s="33"/>
    </row>
    <row r="101" spans="18:21" ht="15.95">
      <c r="R101" s="124"/>
      <c r="S101" s="34"/>
      <c r="U101" s="33"/>
    </row>
    <row r="102" spans="18:21" ht="15.95">
      <c r="R102" s="124"/>
      <c r="S102" s="34"/>
      <c r="U102" s="33"/>
    </row>
    <row r="103" spans="18:21" ht="15.95">
      <c r="R103" s="124"/>
      <c r="S103" s="34"/>
      <c r="U103" s="33"/>
    </row>
    <row r="104" spans="18:21" ht="15.95">
      <c r="R104" s="124"/>
      <c r="S104" s="34"/>
      <c r="U104" s="33"/>
    </row>
    <row r="105" spans="18:21" ht="15.95">
      <c r="R105" s="124"/>
      <c r="S105" s="34"/>
      <c r="U105" s="33"/>
    </row>
    <row r="106" spans="18:21" ht="15.95">
      <c r="R106" s="124"/>
      <c r="S106" s="34"/>
      <c r="U106" s="33"/>
    </row>
    <row r="107" spans="18:21" ht="15.95">
      <c r="R107" s="124"/>
      <c r="S107" s="34"/>
      <c r="U107" s="33"/>
    </row>
    <row r="108" spans="18:21" ht="15.95">
      <c r="R108" s="124"/>
      <c r="S108" s="34"/>
      <c r="U108" s="33"/>
    </row>
    <row r="109" spans="18:21" ht="15.95">
      <c r="R109" s="124"/>
      <c r="S109" s="34"/>
      <c r="U109" s="33"/>
    </row>
    <row r="110" spans="18:21" ht="15.95">
      <c r="R110" s="124"/>
      <c r="S110" s="34"/>
      <c r="U110" s="33"/>
    </row>
    <row r="111" spans="18:21" ht="15.95">
      <c r="R111" s="124"/>
      <c r="S111" s="34"/>
      <c r="U111" s="33"/>
    </row>
    <row r="112" spans="18:21" ht="15.95">
      <c r="R112" s="124"/>
      <c r="S112" s="34"/>
      <c r="U112" s="33"/>
    </row>
    <row r="113" spans="18:21" ht="15.95">
      <c r="R113" s="124"/>
      <c r="S113" s="34"/>
      <c r="U113" s="33"/>
    </row>
    <row r="114" spans="18:21" ht="15.95">
      <c r="R114" s="124"/>
      <c r="S114" s="34"/>
      <c r="U114" s="33"/>
    </row>
    <row r="115" spans="18:21" ht="15.95">
      <c r="R115" s="124"/>
      <c r="S115" s="34"/>
      <c r="U115" s="33"/>
    </row>
    <row r="116" spans="18:21" ht="15.95">
      <c r="R116" s="124"/>
      <c r="S116" s="34"/>
      <c r="U116" s="33"/>
    </row>
    <row r="117" spans="18:21" ht="15.95">
      <c r="R117" s="124"/>
      <c r="S117" s="34"/>
      <c r="U117" s="33"/>
    </row>
    <row r="118" spans="18:21" ht="15.95">
      <c r="R118" s="124"/>
      <c r="S118" s="34"/>
      <c r="U118" s="33"/>
    </row>
    <row r="119" spans="18:21" ht="15.95">
      <c r="R119" s="124"/>
      <c r="S119" s="34"/>
      <c r="U119" s="33"/>
    </row>
    <row r="120" spans="18:21" ht="15.95">
      <c r="R120" s="124"/>
      <c r="S120" s="34"/>
      <c r="U120" s="33"/>
    </row>
    <row r="121" spans="18:21" ht="15.95">
      <c r="R121" s="124"/>
      <c r="S121" s="34"/>
      <c r="U121" s="33"/>
    </row>
    <row r="122" spans="18:21" ht="15.95">
      <c r="R122" s="124"/>
      <c r="S122" s="34"/>
      <c r="U122" s="33"/>
    </row>
    <row r="123" spans="18:21" ht="15.95">
      <c r="R123" s="124"/>
      <c r="S123" s="34"/>
      <c r="U123" s="33"/>
    </row>
    <row r="124" spans="18:21" ht="15.95">
      <c r="R124" s="124"/>
      <c r="S124" s="34"/>
      <c r="U124" s="33"/>
    </row>
    <row r="125" spans="18:21" ht="15.95">
      <c r="R125" s="124"/>
      <c r="S125" s="34"/>
      <c r="U125" s="33"/>
    </row>
    <row r="126" spans="18:21" ht="15.95">
      <c r="R126" s="124"/>
      <c r="S126" s="34"/>
      <c r="U126" s="33"/>
    </row>
    <row r="127" spans="18:21" ht="15.95">
      <c r="R127" s="124"/>
      <c r="S127" s="34"/>
      <c r="U127" s="33"/>
    </row>
    <row r="128" spans="18:21" ht="15.95">
      <c r="R128" s="124"/>
      <c r="S128" s="34"/>
      <c r="U128" s="33"/>
    </row>
    <row r="129" spans="18:21" ht="15.95">
      <c r="R129" s="124"/>
      <c r="S129" s="34"/>
      <c r="U129" s="33"/>
    </row>
    <row r="130" spans="18:21" ht="15.95">
      <c r="R130" s="124"/>
      <c r="S130" s="34"/>
      <c r="U130" s="33"/>
    </row>
    <row r="131" spans="18:21" ht="15.95">
      <c r="R131" s="124"/>
      <c r="S131" s="34"/>
      <c r="U131" s="33"/>
    </row>
    <row r="132" spans="18:21" ht="15.95">
      <c r="R132" s="124"/>
      <c r="S132" s="34"/>
      <c r="U132" s="33"/>
    </row>
    <row r="133" spans="18:21" ht="15.95">
      <c r="R133" s="124"/>
      <c r="S133" s="34"/>
      <c r="U133" s="33"/>
    </row>
    <row r="134" spans="18:21" ht="15.95">
      <c r="R134" s="124"/>
      <c r="S134" s="34"/>
      <c r="U134" s="33"/>
    </row>
    <row r="135" spans="18:21" ht="15.95">
      <c r="R135" s="124"/>
      <c r="S135" s="34"/>
      <c r="U135" s="33"/>
    </row>
    <row r="136" spans="18:21" ht="15.95">
      <c r="R136" s="124"/>
      <c r="S136" s="34"/>
      <c r="U136" s="33"/>
    </row>
    <row r="137" spans="18:21" ht="15.95">
      <c r="R137" s="124"/>
      <c r="S137" s="34"/>
      <c r="U137" s="33"/>
    </row>
    <row r="138" spans="18:21" ht="15.95">
      <c r="R138" s="124"/>
      <c r="S138" s="34"/>
      <c r="U138" s="33"/>
    </row>
    <row r="139" spans="18:21" ht="15.95">
      <c r="R139" s="124"/>
      <c r="S139" s="34"/>
      <c r="U139" s="33"/>
    </row>
    <row r="140" spans="18:21" ht="15.95">
      <c r="R140" s="124"/>
      <c r="S140" s="34"/>
      <c r="U140" s="33"/>
    </row>
    <row r="141" spans="18:21" ht="15.95">
      <c r="R141" s="124"/>
      <c r="S141" s="34"/>
      <c r="U141" s="33"/>
    </row>
    <row r="142" spans="18:21" ht="15.95">
      <c r="R142" s="124"/>
      <c r="S142" s="34"/>
      <c r="U142" s="33"/>
    </row>
    <row r="143" spans="18:21" ht="15.95">
      <c r="R143" s="124"/>
      <c r="S143" s="34"/>
      <c r="U143" s="33"/>
    </row>
    <row r="144" spans="18:21" ht="15.95">
      <c r="R144" s="124"/>
      <c r="S144" s="34"/>
      <c r="U144" s="33"/>
    </row>
    <row r="145" spans="18:21" ht="15.95">
      <c r="R145" s="124"/>
      <c r="S145" s="34"/>
      <c r="U145" s="33"/>
    </row>
    <row r="146" spans="18:21" ht="15.95">
      <c r="R146" s="124"/>
      <c r="S146" s="34"/>
      <c r="U146" s="33"/>
    </row>
    <row r="147" spans="18:21" ht="15.95">
      <c r="R147" s="124"/>
      <c r="S147" s="34"/>
      <c r="U147" s="33"/>
    </row>
    <row r="148" spans="18:21" ht="15.95">
      <c r="R148" s="124"/>
      <c r="S148" s="34"/>
      <c r="U148" s="33"/>
    </row>
    <row r="149" spans="18:21" ht="15.95">
      <c r="R149" s="124"/>
      <c r="S149" s="34"/>
      <c r="U149" s="33"/>
    </row>
    <row r="150" spans="18:21" ht="15.95">
      <c r="R150" s="124"/>
      <c r="S150" s="34"/>
      <c r="U150" s="33"/>
    </row>
    <row r="151" spans="18:21" ht="15.95">
      <c r="R151" s="124"/>
      <c r="S151" s="34"/>
      <c r="U151" s="33"/>
    </row>
    <row r="152" spans="18:21" ht="15.95">
      <c r="R152" s="124"/>
      <c r="S152" s="34"/>
      <c r="U152" s="33"/>
    </row>
    <row r="153" spans="18:21" ht="15.95">
      <c r="R153" s="124"/>
      <c r="S153" s="34"/>
      <c r="U153" s="33"/>
    </row>
    <row r="154" spans="18:21" ht="15.95">
      <c r="R154" s="124"/>
      <c r="S154" s="34"/>
      <c r="U154" s="33"/>
    </row>
    <row r="155" spans="18:21" ht="15.95">
      <c r="R155" s="124"/>
      <c r="S155" s="34"/>
      <c r="U155" s="33"/>
    </row>
    <row r="156" spans="18:21" ht="15.95">
      <c r="R156" s="124"/>
      <c r="S156" s="34"/>
      <c r="U156" s="33"/>
    </row>
    <row r="157" spans="18:21" ht="15.95">
      <c r="R157" s="124"/>
      <c r="S157" s="34"/>
      <c r="U157" s="33"/>
    </row>
    <row r="158" spans="18:21" ht="15.95">
      <c r="R158" s="124"/>
      <c r="S158" s="34"/>
      <c r="U158" s="33"/>
    </row>
    <row r="159" spans="18:21" ht="15.95">
      <c r="R159" s="124"/>
      <c r="S159" s="34"/>
      <c r="U159" s="33"/>
    </row>
    <row r="160" spans="18:21" ht="15.95">
      <c r="R160" s="124"/>
      <c r="S160" s="34"/>
      <c r="U160" s="33"/>
    </row>
    <row r="161" spans="18:21" ht="15.95">
      <c r="R161" s="124"/>
      <c r="S161" s="34"/>
      <c r="U161" s="33"/>
    </row>
    <row r="162" spans="18:21" ht="15.95">
      <c r="R162" s="124"/>
      <c r="S162" s="34"/>
      <c r="U162" s="33"/>
    </row>
    <row r="163" spans="18:21" ht="15.95">
      <c r="R163" s="124"/>
      <c r="S163" s="34"/>
      <c r="U163" s="33"/>
    </row>
    <row r="164" spans="18:21" ht="15.95">
      <c r="R164" s="124"/>
      <c r="S164" s="34"/>
      <c r="U164" s="33"/>
    </row>
    <row r="165" spans="18:21" ht="15.95">
      <c r="R165" s="124"/>
      <c r="S165" s="34"/>
      <c r="U165" s="33"/>
    </row>
    <row r="166" spans="18:21" ht="15.95">
      <c r="R166" s="124"/>
      <c r="S166" s="34"/>
      <c r="U166" s="33"/>
    </row>
    <row r="167" spans="18:21" ht="15.95">
      <c r="R167" s="124"/>
      <c r="S167" s="34"/>
      <c r="U167" s="33"/>
    </row>
    <row r="168" spans="18:21" ht="15.95">
      <c r="R168" s="124"/>
      <c r="S168" s="34"/>
      <c r="U168" s="33"/>
    </row>
    <row r="169" spans="18:21" ht="15.95">
      <c r="R169" s="124"/>
      <c r="S169" s="34"/>
      <c r="U169" s="33"/>
    </row>
    <row r="170" spans="18:21" ht="15.95">
      <c r="R170" s="124"/>
      <c r="S170" s="34"/>
      <c r="U170" s="33"/>
    </row>
    <row r="171" spans="18:21" ht="15.95">
      <c r="R171" s="124"/>
      <c r="S171" s="34"/>
      <c r="U171" s="33"/>
    </row>
    <row r="172" spans="18:21" ht="15.95">
      <c r="R172" s="124"/>
      <c r="S172" s="34"/>
      <c r="U172" s="33"/>
    </row>
    <row r="173" spans="18:21" ht="15.95">
      <c r="R173" s="124"/>
      <c r="S173" s="34"/>
      <c r="U173" s="33"/>
    </row>
    <row r="174" spans="18:21" ht="15.95">
      <c r="R174" s="124"/>
      <c r="S174" s="34"/>
      <c r="U174" s="33"/>
    </row>
    <row r="175" spans="18:21" ht="15.95">
      <c r="R175" s="124"/>
      <c r="S175" s="34"/>
      <c r="U175" s="33"/>
    </row>
    <row r="176" spans="18:21" ht="15.95">
      <c r="R176" s="124"/>
      <c r="S176" s="34"/>
      <c r="U176" s="33"/>
    </row>
    <row r="177" spans="18:21" ht="15.95">
      <c r="R177" s="124"/>
      <c r="S177" s="34"/>
      <c r="U177" s="33"/>
    </row>
    <row r="178" spans="18:21" ht="15.95">
      <c r="R178" s="124"/>
      <c r="S178" s="34"/>
      <c r="U178" s="33"/>
    </row>
    <row r="179" spans="18:21" ht="15.95">
      <c r="R179" s="124"/>
      <c r="S179" s="34"/>
      <c r="U179" s="33"/>
    </row>
    <row r="180" spans="18:21" ht="15.95">
      <c r="R180" s="124"/>
      <c r="S180" s="34"/>
      <c r="U180" s="33"/>
    </row>
    <row r="181" spans="18:21" ht="15.95">
      <c r="R181" s="124"/>
      <c r="S181" s="34"/>
      <c r="U181" s="33"/>
    </row>
    <row r="182" spans="18:21" ht="15.95">
      <c r="R182" s="124"/>
      <c r="S182" s="34"/>
      <c r="U182" s="33"/>
    </row>
    <row r="183" spans="18:21" ht="15.95">
      <c r="R183" s="124"/>
      <c r="S183" s="34"/>
      <c r="U183" s="33"/>
    </row>
    <row r="184" spans="18:21" ht="15.95">
      <c r="R184" s="124"/>
      <c r="S184" s="34"/>
      <c r="U184" s="33"/>
    </row>
    <row r="185" spans="18:21" ht="15.95">
      <c r="R185" s="124"/>
      <c r="S185" s="34"/>
      <c r="U185" s="33"/>
    </row>
    <row r="186" spans="18:21" ht="15.95">
      <c r="R186" s="124"/>
      <c r="S186" s="34"/>
      <c r="U186" s="33"/>
    </row>
    <row r="187" spans="18:21" ht="15.95">
      <c r="R187" s="124"/>
      <c r="S187" s="34"/>
      <c r="U187" s="33"/>
    </row>
    <row r="188" spans="18:21" ht="15.95">
      <c r="R188" s="124"/>
      <c r="S188" s="34"/>
      <c r="U188" s="33"/>
    </row>
    <row r="189" spans="18:21" ht="15.95">
      <c r="R189" s="124"/>
      <c r="S189" s="34"/>
      <c r="U189" s="33"/>
    </row>
    <row r="190" spans="18:21" ht="15.95">
      <c r="R190" s="124"/>
      <c r="S190" s="34"/>
      <c r="U190" s="33"/>
    </row>
    <row r="191" spans="18:21" ht="15.95">
      <c r="R191" s="124"/>
      <c r="S191" s="34"/>
      <c r="U191" s="33"/>
    </row>
    <row r="192" spans="18:21" ht="15.95">
      <c r="R192" s="124"/>
      <c r="S192" s="34"/>
      <c r="U192" s="33"/>
    </row>
    <row r="193" spans="18:21" ht="15.95">
      <c r="R193" s="124"/>
      <c r="S193" s="34"/>
      <c r="U193" s="33"/>
    </row>
    <row r="194" spans="18:21" ht="15.95">
      <c r="R194" s="124"/>
      <c r="S194" s="34"/>
      <c r="U194" s="33"/>
    </row>
    <row r="195" spans="18:21" ht="15.95">
      <c r="R195" s="124"/>
      <c r="S195" s="34"/>
      <c r="U195" s="33"/>
    </row>
    <row r="196" spans="18:21" ht="15.95">
      <c r="R196" s="124"/>
      <c r="S196" s="34"/>
      <c r="U196" s="33"/>
    </row>
    <row r="197" spans="18:21" ht="15.95">
      <c r="R197" s="124"/>
      <c r="S197" s="34"/>
      <c r="U197" s="33"/>
    </row>
    <row r="198" spans="18:21" ht="15.95">
      <c r="R198" s="124"/>
      <c r="S198" s="34"/>
      <c r="U198" s="33"/>
    </row>
    <row r="199" spans="18:21" ht="15.95">
      <c r="R199" s="124"/>
      <c r="S199" s="34"/>
      <c r="U199" s="33"/>
    </row>
    <row r="200" spans="18:21" ht="15.95">
      <c r="R200" s="124"/>
      <c r="S200" s="34"/>
      <c r="U200" s="33"/>
    </row>
    <row r="201" spans="18:21" ht="15.95">
      <c r="R201" s="124"/>
      <c r="S201" s="34"/>
      <c r="U201" s="33"/>
    </row>
    <row r="202" spans="18:21" ht="15.95">
      <c r="R202" s="124"/>
      <c r="S202" s="34"/>
      <c r="U202" s="33"/>
    </row>
    <row r="203" spans="18:21" ht="15.95">
      <c r="R203" s="124"/>
      <c r="S203" s="34"/>
      <c r="U203" s="33"/>
    </row>
    <row r="204" spans="18:21" ht="15.95">
      <c r="R204" s="124"/>
      <c r="S204" s="34"/>
      <c r="U204" s="33"/>
    </row>
    <row r="205" spans="18:21" ht="15.95">
      <c r="R205" s="124"/>
      <c r="S205" s="34"/>
      <c r="U205" s="33"/>
    </row>
    <row r="206" spans="18:21" ht="15.95">
      <c r="R206" s="124"/>
      <c r="S206" s="34"/>
      <c r="U206" s="33"/>
    </row>
    <row r="207" spans="18:21" ht="15.95">
      <c r="R207" s="124"/>
      <c r="S207" s="34"/>
      <c r="U207" s="33"/>
    </row>
    <row r="208" spans="18:21" ht="15.95">
      <c r="R208" s="124"/>
      <c r="S208" s="34"/>
      <c r="U208" s="33"/>
    </row>
    <row r="209" spans="18:21" ht="15.95">
      <c r="R209" s="124"/>
      <c r="S209" s="34"/>
      <c r="U209" s="33"/>
    </row>
    <row r="210" spans="18:21" ht="15.95">
      <c r="R210" s="124"/>
      <c r="S210" s="34"/>
      <c r="U210" s="33"/>
    </row>
    <row r="211" spans="18:21" ht="15.95">
      <c r="R211" s="124"/>
      <c r="S211" s="34"/>
      <c r="U211" s="33"/>
    </row>
    <row r="212" spans="18:21" ht="15.95">
      <c r="R212" s="124"/>
      <c r="S212" s="34"/>
      <c r="U212" s="33"/>
    </row>
    <row r="213" spans="18:21" ht="15.95">
      <c r="R213" s="124"/>
      <c r="S213" s="34"/>
      <c r="U213" s="33"/>
    </row>
    <row r="214" spans="18:21" ht="15.95">
      <c r="R214" s="124"/>
      <c r="S214" s="34"/>
      <c r="U214" s="33"/>
    </row>
    <row r="215" spans="18:21" ht="15.95">
      <c r="R215" s="124"/>
      <c r="S215" s="34"/>
      <c r="U215" s="33"/>
    </row>
    <row r="216" spans="18:21" ht="15.95">
      <c r="R216" s="124"/>
      <c r="S216" s="34"/>
      <c r="U216" s="33"/>
    </row>
    <row r="217" spans="18:21" ht="15.95">
      <c r="R217" s="124"/>
      <c r="S217" s="34"/>
      <c r="U217" s="33"/>
    </row>
    <row r="218" spans="18:21" ht="15.95">
      <c r="R218" s="124"/>
      <c r="S218" s="34"/>
      <c r="U218" s="33"/>
    </row>
    <row r="219" spans="18:21" ht="15.95">
      <c r="R219" s="124"/>
      <c r="S219" s="34"/>
      <c r="U219" s="33"/>
    </row>
    <row r="220" spans="18:21" ht="15.95">
      <c r="R220" s="124"/>
      <c r="S220" s="34"/>
      <c r="U220" s="33"/>
    </row>
    <row r="221" spans="18:21" ht="15.95">
      <c r="R221" s="124"/>
      <c r="S221" s="34"/>
      <c r="U221" s="33"/>
    </row>
    <row r="222" spans="18:21" ht="15.95">
      <c r="R222" s="124"/>
      <c r="S222" s="34"/>
      <c r="U222" s="33"/>
    </row>
    <row r="223" spans="18:21" ht="15.95">
      <c r="R223" s="124"/>
      <c r="S223" s="34"/>
      <c r="U223" s="33"/>
    </row>
    <row r="224" spans="18:21" ht="15.95">
      <c r="R224" s="124"/>
      <c r="S224" s="34"/>
      <c r="U224" s="33"/>
    </row>
    <row r="225" spans="18:21" ht="15.95">
      <c r="R225" s="124"/>
      <c r="S225" s="34"/>
      <c r="U225" s="33"/>
    </row>
    <row r="226" spans="18:21" ht="15.95">
      <c r="R226" s="124"/>
      <c r="S226" s="34"/>
      <c r="U226" s="33"/>
    </row>
    <row r="227" spans="18:21" ht="15.95">
      <c r="R227" s="124"/>
      <c r="S227" s="34"/>
      <c r="U227" s="33"/>
    </row>
    <row r="228" spans="18:21" ht="15.95">
      <c r="R228" s="124"/>
      <c r="S228" s="34"/>
      <c r="U228" s="33"/>
    </row>
    <row r="229" spans="18:21" ht="15.95">
      <c r="R229" s="124"/>
      <c r="S229" s="34"/>
      <c r="U229" s="33"/>
    </row>
    <row r="230" spans="18:21" ht="15.95">
      <c r="R230" s="124"/>
      <c r="S230" s="34"/>
      <c r="U230" s="33"/>
    </row>
    <row r="231" spans="18:21" ht="15.95">
      <c r="R231" s="124"/>
      <c r="S231" s="34"/>
      <c r="U231" s="33"/>
    </row>
    <row r="232" spans="18:21" ht="15.95">
      <c r="R232" s="124"/>
      <c r="S232" s="34"/>
      <c r="U232" s="33"/>
    </row>
    <row r="233" spans="18:21" ht="15.95">
      <c r="R233" s="124"/>
      <c r="S233" s="34"/>
      <c r="U233" s="33"/>
    </row>
    <row r="234" spans="18:21" ht="15.95">
      <c r="R234" s="124"/>
      <c r="S234" s="34"/>
      <c r="U234" s="33"/>
    </row>
    <row r="235" spans="18:21" ht="15.95">
      <c r="R235" s="124"/>
      <c r="S235" s="34"/>
      <c r="U235" s="33"/>
    </row>
    <row r="236" spans="18:21" ht="15.95">
      <c r="R236" s="124"/>
      <c r="S236" s="34"/>
      <c r="U236" s="33"/>
    </row>
    <row r="237" spans="18:21" ht="15.95">
      <c r="R237" s="124"/>
      <c r="S237" s="34"/>
      <c r="U237" s="33"/>
    </row>
    <row r="238" spans="18:21" ht="15.95">
      <c r="R238" s="124"/>
      <c r="S238" s="34"/>
      <c r="U238" s="33"/>
    </row>
    <row r="239" spans="18:21" ht="15.95">
      <c r="R239" s="124"/>
      <c r="S239" s="34"/>
      <c r="U239" s="33"/>
    </row>
    <row r="240" spans="18:21" ht="15.95">
      <c r="R240" s="124"/>
      <c r="S240" s="34"/>
      <c r="U240" s="33"/>
    </row>
    <row r="241" spans="18:21" ht="15.95">
      <c r="R241" s="124"/>
      <c r="S241" s="34"/>
      <c r="U241" s="33"/>
    </row>
    <row r="242" spans="18:21" ht="15.95">
      <c r="R242" s="124"/>
      <c r="S242" s="34"/>
      <c r="U242" s="33"/>
    </row>
    <row r="243" spans="18:21" ht="15.95">
      <c r="R243" s="124"/>
      <c r="S243" s="34"/>
      <c r="U243" s="33"/>
    </row>
    <row r="244" spans="18:21" ht="15.95">
      <c r="R244" s="124"/>
      <c r="S244" s="34"/>
      <c r="U244" s="33"/>
    </row>
    <row r="245" spans="18:21" ht="15.95">
      <c r="R245" s="124"/>
      <c r="S245" s="34"/>
      <c r="U245" s="33"/>
    </row>
    <row r="246" spans="18:21" ht="15.95">
      <c r="R246" s="124"/>
      <c r="S246" s="34"/>
      <c r="U246" s="33"/>
    </row>
    <row r="247" spans="18:21" ht="15.95">
      <c r="R247" s="124"/>
      <c r="S247" s="34"/>
      <c r="U247" s="33"/>
    </row>
    <row r="248" spans="18:21" ht="15.95">
      <c r="R248" s="124"/>
      <c r="S248" s="34"/>
      <c r="U248" s="33"/>
    </row>
    <row r="249" spans="18:21" ht="15.95">
      <c r="R249" s="124"/>
      <c r="S249" s="34"/>
      <c r="U249" s="33"/>
    </row>
    <row r="250" spans="18:21" ht="15.95">
      <c r="R250" s="124"/>
      <c r="S250" s="34"/>
      <c r="U250" s="33"/>
    </row>
    <row r="251" spans="18:21" ht="15.95">
      <c r="R251" s="124"/>
      <c r="S251" s="34"/>
      <c r="U251" s="33"/>
    </row>
    <row r="252" spans="18:21" ht="15.95">
      <c r="R252" s="124"/>
      <c r="S252" s="34"/>
      <c r="U252" s="33"/>
    </row>
    <row r="253" spans="18:21" ht="15.95">
      <c r="R253" s="124"/>
      <c r="S253" s="34"/>
      <c r="U253" s="33"/>
    </row>
    <row r="254" spans="18:21" ht="15.95">
      <c r="R254" s="124"/>
      <c r="S254" s="34"/>
      <c r="U254" s="33"/>
    </row>
    <row r="255" spans="18:21" ht="15.95">
      <c r="R255" s="124"/>
      <c r="S255" s="34"/>
      <c r="U255" s="33"/>
    </row>
    <row r="256" spans="18:21" ht="15.95">
      <c r="R256" s="124"/>
      <c r="S256" s="34"/>
      <c r="U256" s="33"/>
    </row>
    <row r="257" spans="18:21" ht="15.95">
      <c r="R257" s="124"/>
      <c r="S257" s="34"/>
      <c r="U257" s="33"/>
    </row>
    <row r="258" spans="18:21" ht="15.95">
      <c r="R258" s="124"/>
      <c r="S258" s="34"/>
      <c r="U258" s="33"/>
    </row>
    <row r="259" spans="18:21" ht="15.95">
      <c r="R259" s="124"/>
      <c r="S259" s="34"/>
      <c r="U259" s="33"/>
    </row>
    <row r="260" spans="18:21" ht="15.95">
      <c r="R260" s="124"/>
      <c r="S260" s="34"/>
      <c r="U260" s="33"/>
    </row>
    <row r="261" spans="18:21" ht="15.95">
      <c r="R261" s="124"/>
      <c r="S261" s="34"/>
      <c r="U261" s="33"/>
    </row>
    <row r="262" spans="18:21" ht="15.95">
      <c r="R262" s="124"/>
      <c r="S262" s="34"/>
      <c r="U262" s="33"/>
    </row>
    <row r="263" spans="18:21" ht="15.95">
      <c r="R263" s="124"/>
      <c r="S263" s="34"/>
      <c r="U263" s="33"/>
    </row>
    <row r="264" spans="18:21" ht="15.95">
      <c r="R264" s="124"/>
      <c r="S264" s="34"/>
      <c r="U264" s="33"/>
    </row>
    <row r="265" spans="18:21" ht="15.95">
      <c r="R265" s="124"/>
      <c r="S265" s="34"/>
      <c r="U265" s="33"/>
    </row>
    <row r="266" spans="18:21" ht="15.95">
      <c r="R266" s="124"/>
      <c r="S266" s="34"/>
      <c r="U266" s="33"/>
    </row>
    <row r="267" spans="18:21" ht="15.95">
      <c r="R267" s="124"/>
      <c r="S267" s="34"/>
      <c r="U267" s="33"/>
    </row>
    <row r="268" spans="18:21" ht="15.95">
      <c r="R268" s="124"/>
      <c r="S268" s="34"/>
      <c r="U268" s="33"/>
    </row>
    <row r="269" spans="18:21" ht="15.95">
      <c r="R269" s="124"/>
      <c r="S269" s="34"/>
      <c r="U269" s="33"/>
    </row>
    <row r="270" spans="18:21" ht="15.95">
      <c r="R270" s="124"/>
      <c r="S270" s="34"/>
      <c r="U270" s="33"/>
    </row>
    <row r="271" spans="18:21" ht="15.95">
      <c r="R271" s="124"/>
      <c r="S271" s="34"/>
      <c r="U271" s="33"/>
    </row>
    <row r="272" spans="18:21" ht="15.95">
      <c r="R272" s="124"/>
      <c r="S272" s="34"/>
      <c r="U272" s="33"/>
    </row>
    <row r="273" spans="18:21" ht="15.95">
      <c r="R273" s="124"/>
      <c r="S273" s="34"/>
      <c r="U273" s="33"/>
    </row>
    <row r="274" spans="18:21" ht="15.95">
      <c r="R274" s="124"/>
      <c r="S274" s="34"/>
      <c r="U274" s="33"/>
    </row>
    <row r="275" spans="18:21" ht="15.95">
      <c r="R275" s="124"/>
      <c r="S275" s="34"/>
      <c r="U275" s="33"/>
    </row>
    <row r="276" spans="18:21" ht="15.95">
      <c r="R276" s="124"/>
      <c r="S276" s="34"/>
      <c r="U276" s="33"/>
    </row>
    <row r="277" spans="18:21" ht="15.95">
      <c r="R277" s="124"/>
      <c r="S277" s="34"/>
      <c r="U277" s="33"/>
    </row>
    <row r="278" spans="18:21" ht="15.95">
      <c r="R278" s="124"/>
      <c r="S278" s="34"/>
      <c r="U278" s="33"/>
    </row>
    <row r="279" spans="18:21" ht="15.95">
      <c r="R279" s="124"/>
      <c r="S279" s="34"/>
      <c r="U279" s="33"/>
    </row>
    <row r="280" spans="18:21" ht="15.95">
      <c r="R280" s="124"/>
      <c r="S280" s="34"/>
      <c r="U280" s="33"/>
    </row>
    <row r="281" spans="18:21" ht="15.95">
      <c r="R281" s="124"/>
      <c r="S281" s="34"/>
      <c r="U281" s="33"/>
    </row>
    <row r="282" spans="18:21" ht="15.95">
      <c r="R282" s="124"/>
      <c r="S282" s="34"/>
      <c r="U282" s="33"/>
    </row>
    <row r="283" spans="18:21" ht="15.95">
      <c r="R283" s="124"/>
      <c r="S283" s="34"/>
      <c r="U283" s="33"/>
    </row>
    <row r="284" spans="18:21" ht="15.95">
      <c r="R284" s="124"/>
      <c r="S284" s="34"/>
      <c r="U284" s="33"/>
    </row>
    <row r="285" spans="18:21" ht="15.95">
      <c r="R285" s="124"/>
      <c r="S285" s="34"/>
      <c r="U285" s="33"/>
    </row>
    <row r="286" spans="18:21" ht="15.95">
      <c r="R286" s="124"/>
      <c r="S286" s="34"/>
      <c r="U286" s="33"/>
    </row>
    <row r="287" spans="18:21" ht="15.95">
      <c r="R287" s="124"/>
      <c r="S287" s="34"/>
      <c r="U287" s="33"/>
    </row>
    <row r="288" spans="18:21" ht="15.95">
      <c r="R288" s="124"/>
      <c r="S288" s="34"/>
      <c r="U288" s="33"/>
    </row>
    <row r="289" spans="18:21" ht="15.95">
      <c r="R289" s="124"/>
      <c r="S289" s="34"/>
      <c r="U289" s="33"/>
    </row>
    <row r="290" spans="18:21" ht="15.95">
      <c r="R290" s="124"/>
      <c r="S290" s="34"/>
      <c r="U290" s="33"/>
    </row>
    <row r="291" spans="18:21" ht="15.95">
      <c r="R291" s="124"/>
      <c r="S291" s="34"/>
      <c r="U291" s="33"/>
    </row>
    <row r="292" spans="18:21" ht="15.95">
      <c r="R292" s="124"/>
      <c r="S292" s="34"/>
      <c r="U292" s="33"/>
    </row>
    <row r="293" spans="18:21" ht="15.95">
      <c r="R293" s="124"/>
      <c r="S293" s="34"/>
      <c r="U293" s="33"/>
    </row>
    <row r="294" spans="18:21" ht="15.95">
      <c r="R294" s="124"/>
      <c r="S294" s="34"/>
      <c r="U294" s="33"/>
    </row>
    <row r="295" spans="18:21" ht="15.95">
      <c r="R295" s="124"/>
      <c r="S295" s="34"/>
      <c r="U295" s="33"/>
    </row>
    <row r="296" spans="18:21" ht="15.95">
      <c r="R296" s="124"/>
      <c r="S296" s="34"/>
      <c r="U296" s="33"/>
    </row>
    <row r="297" spans="18:21" ht="15.95">
      <c r="R297" s="124"/>
      <c r="S297" s="34"/>
      <c r="U297" s="33"/>
    </row>
    <row r="298" spans="18:21" ht="15.95">
      <c r="R298" s="124"/>
      <c r="S298" s="34"/>
      <c r="U298" s="33"/>
    </row>
    <row r="299" spans="18:21" ht="15.95">
      <c r="R299" s="124"/>
      <c r="S299" s="34"/>
      <c r="U299" s="33"/>
    </row>
    <row r="300" spans="18:21" ht="15.95">
      <c r="R300" s="124"/>
      <c r="S300" s="34"/>
      <c r="U300" s="33"/>
    </row>
    <row r="301" spans="18:21" ht="15.95">
      <c r="R301" s="124"/>
      <c r="S301" s="34"/>
      <c r="U301" s="33"/>
    </row>
    <row r="302" spans="18:21" ht="15.95">
      <c r="R302" s="124"/>
      <c r="S302" s="34"/>
      <c r="U302" s="33"/>
    </row>
    <row r="303" spans="18:21" ht="15.95">
      <c r="R303" s="124"/>
      <c r="S303" s="34"/>
      <c r="U303" s="33"/>
    </row>
    <row r="304" spans="18:21" ht="15.95">
      <c r="R304" s="124"/>
      <c r="S304" s="34"/>
      <c r="U304" s="33"/>
    </row>
    <row r="305" spans="18:21" ht="15.95">
      <c r="R305" s="124"/>
      <c r="S305" s="34"/>
      <c r="U305" s="33"/>
    </row>
    <row r="306" spans="18:21" ht="15.95">
      <c r="R306" s="124"/>
      <c r="S306" s="34"/>
      <c r="U306" s="33"/>
    </row>
    <row r="307" spans="18:21" ht="15.95">
      <c r="R307" s="124"/>
      <c r="S307" s="34"/>
      <c r="U307" s="33"/>
    </row>
    <row r="308" spans="18:21" ht="15.95">
      <c r="R308" s="124"/>
      <c r="S308" s="34"/>
      <c r="U308" s="33"/>
    </row>
    <row r="309" spans="18:21" ht="15.95">
      <c r="R309" s="124"/>
      <c r="S309" s="34"/>
      <c r="U309" s="33"/>
    </row>
    <row r="310" spans="18:21" ht="15.95">
      <c r="R310" s="124"/>
      <c r="S310" s="34"/>
      <c r="U310" s="33"/>
    </row>
    <row r="311" spans="18:21" ht="15.95">
      <c r="R311" s="124"/>
      <c r="S311" s="34"/>
      <c r="U311" s="33"/>
    </row>
    <row r="312" spans="18:21" ht="15.95">
      <c r="R312" s="124"/>
      <c r="S312" s="34"/>
      <c r="U312" s="33"/>
    </row>
    <row r="313" spans="18:21" ht="15.95">
      <c r="R313" s="124"/>
      <c r="S313" s="34"/>
      <c r="U313" s="33"/>
    </row>
    <row r="314" spans="18:21" ht="15.95">
      <c r="R314" s="124"/>
      <c r="S314" s="34"/>
      <c r="U314" s="33"/>
    </row>
    <row r="315" spans="18:21" ht="15.95">
      <c r="R315" s="124"/>
      <c r="S315" s="34"/>
      <c r="U315" s="33"/>
    </row>
    <row r="316" spans="18:21" ht="15.95">
      <c r="R316" s="124"/>
      <c r="S316" s="34"/>
      <c r="U316" s="33"/>
    </row>
    <row r="317" spans="18:21" ht="15.95">
      <c r="R317" s="124"/>
      <c r="S317" s="34"/>
      <c r="U317" s="33"/>
    </row>
    <row r="318" spans="18:21" ht="15.95">
      <c r="R318" s="124"/>
      <c r="S318" s="34"/>
      <c r="U318" s="33"/>
    </row>
    <row r="319" spans="18:21" ht="15.95">
      <c r="R319" s="124"/>
      <c r="S319" s="34"/>
      <c r="U319" s="33"/>
    </row>
    <row r="320" spans="18:21" ht="15.95">
      <c r="R320" s="124"/>
      <c r="S320" s="34"/>
      <c r="U320" s="33"/>
    </row>
    <row r="321" spans="18:21" ht="15.95">
      <c r="R321" s="124"/>
      <c r="S321" s="34"/>
      <c r="U321" s="33"/>
    </row>
    <row r="322" spans="18:21" ht="15.95">
      <c r="R322" s="124"/>
      <c r="S322" s="34"/>
      <c r="U322" s="33"/>
    </row>
    <row r="323" spans="18:21" ht="15.95">
      <c r="R323" s="124"/>
      <c r="S323" s="34"/>
      <c r="U323" s="33"/>
    </row>
    <row r="324" spans="18:21" ht="15.95">
      <c r="R324" s="124"/>
      <c r="S324" s="34"/>
      <c r="U324" s="33"/>
    </row>
    <row r="325" spans="18:21" ht="15.95">
      <c r="R325" s="124"/>
      <c r="S325" s="34"/>
      <c r="U325" s="33"/>
    </row>
    <row r="326" spans="18:21" ht="15.95">
      <c r="R326" s="124"/>
      <c r="S326" s="34"/>
      <c r="U326" s="33"/>
    </row>
    <row r="327" spans="18:21" ht="15.95">
      <c r="R327" s="124"/>
      <c r="S327" s="34"/>
      <c r="U327" s="33"/>
    </row>
    <row r="328" spans="18:21" ht="15.95">
      <c r="R328" s="124"/>
      <c r="S328" s="34"/>
      <c r="U328" s="33"/>
    </row>
    <row r="329" spans="18:21" ht="15.95">
      <c r="R329" s="124"/>
      <c r="S329" s="34"/>
      <c r="U329" s="33"/>
    </row>
    <row r="330" spans="18:21" ht="15.95">
      <c r="R330" s="124"/>
      <c r="S330" s="34"/>
      <c r="U330" s="33"/>
    </row>
    <row r="331" spans="18:21" ht="15.95">
      <c r="R331" s="124"/>
      <c r="S331" s="34"/>
      <c r="U331" s="33"/>
    </row>
    <row r="332" spans="18:21" ht="15.95">
      <c r="R332" s="124"/>
      <c r="S332" s="34"/>
      <c r="U332" s="33"/>
    </row>
    <row r="333" spans="18:21" ht="15.95">
      <c r="R333" s="124"/>
      <c r="S333" s="34"/>
      <c r="U333" s="33"/>
    </row>
    <row r="334" spans="18:21" ht="15.95">
      <c r="R334" s="124"/>
      <c r="S334" s="34"/>
      <c r="U334" s="33"/>
    </row>
    <row r="335" spans="18:21" ht="15.95">
      <c r="R335" s="124"/>
      <c r="S335" s="34"/>
      <c r="U335" s="33"/>
    </row>
    <row r="336" spans="18:21" ht="15.95">
      <c r="R336" s="124"/>
      <c r="S336" s="34"/>
      <c r="U336" s="33"/>
    </row>
    <row r="337" spans="18:21" ht="15.95">
      <c r="R337" s="124"/>
      <c r="S337" s="34"/>
      <c r="U337" s="33"/>
    </row>
    <row r="338" spans="18:21" ht="15.95">
      <c r="R338" s="124"/>
      <c r="S338" s="34"/>
      <c r="U338" s="33"/>
    </row>
    <row r="339" spans="18:21" ht="15.95">
      <c r="R339" s="124"/>
      <c r="S339" s="34"/>
      <c r="U339" s="33"/>
    </row>
    <row r="340" spans="18:21" ht="15.95">
      <c r="R340" s="124"/>
      <c r="S340" s="34"/>
      <c r="U340" s="33"/>
    </row>
    <row r="341" spans="18:21" ht="15.95">
      <c r="R341" s="124"/>
      <c r="S341" s="34"/>
      <c r="U341" s="33"/>
    </row>
    <row r="342" spans="18:21" ht="15.95">
      <c r="R342" s="124"/>
      <c r="S342" s="34"/>
      <c r="U342" s="33"/>
    </row>
    <row r="343" spans="18:21" ht="15.95">
      <c r="R343" s="124"/>
      <c r="S343" s="34"/>
      <c r="U343" s="33"/>
    </row>
    <row r="344" spans="18:21" ht="15.95">
      <c r="R344" s="124"/>
      <c r="S344" s="34"/>
      <c r="U344" s="33"/>
    </row>
    <row r="345" spans="18:21" ht="15.95">
      <c r="R345" s="124"/>
      <c r="S345" s="34"/>
      <c r="U345" s="33"/>
    </row>
    <row r="346" spans="18:21" ht="15.95">
      <c r="R346" s="124"/>
      <c r="S346" s="34"/>
      <c r="U346" s="33"/>
    </row>
    <row r="347" spans="18:21" ht="15.95">
      <c r="R347" s="124"/>
      <c r="S347" s="34"/>
      <c r="U347" s="33"/>
    </row>
    <row r="348" spans="18:21" ht="15.95">
      <c r="R348" s="124"/>
      <c r="S348" s="34"/>
      <c r="U348" s="33"/>
    </row>
    <row r="349" spans="18:21" ht="15.95">
      <c r="R349" s="124"/>
      <c r="S349" s="34"/>
      <c r="U349" s="33"/>
    </row>
    <row r="350" spans="18:21" ht="15.95">
      <c r="R350" s="124"/>
      <c r="S350" s="34"/>
      <c r="U350" s="33"/>
    </row>
    <row r="351" spans="18:21" ht="15.95">
      <c r="R351" s="124"/>
      <c r="S351" s="34"/>
      <c r="U351" s="33"/>
    </row>
    <row r="352" spans="18:21" ht="15.95">
      <c r="R352" s="124"/>
      <c r="S352" s="34"/>
      <c r="U352" s="33"/>
    </row>
    <row r="353" spans="18:21" ht="15.95">
      <c r="R353" s="124"/>
      <c r="S353" s="34"/>
      <c r="U353" s="33"/>
    </row>
    <row r="354" spans="18:21" ht="15.95">
      <c r="R354" s="124"/>
      <c r="S354" s="34"/>
      <c r="U354" s="33"/>
    </row>
    <row r="355" spans="18:21" ht="15.95">
      <c r="R355" s="124"/>
      <c r="S355" s="34"/>
      <c r="U355" s="33"/>
    </row>
    <row r="356" spans="18:21" ht="15.95">
      <c r="R356" s="124"/>
      <c r="S356" s="34"/>
      <c r="U356" s="33"/>
    </row>
    <row r="357" spans="18:21" ht="15.95">
      <c r="R357" s="124"/>
      <c r="S357" s="34"/>
      <c r="U357" s="33"/>
    </row>
    <row r="358" spans="18:21" ht="15.95">
      <c r="R358" s="124"/>
      <c r="S358" s="34"/>
      <c r="U358" s="33"/>
    </row>
    <row r="359" spans="18:21" ht="15.95">
      <c r="R359" s="124"/>
      <c r="S359" s="34"/>
      <c r="U359" s="33"/>
    </row>
    <row r="360" spans="18:21" ht="15.95">
      <c r="R360" s="124"/>
      <c r="S360" s="34"/>
      <c r="U360" s="33"/>
    </row>
    <row r="361" spans="18:21" ht="15.95">
      <c r="R361" s="124"/>
      <c r="S361" s="34"/>
      <c r="U361" s="33"/>
    </row>
    <row r="362" spans="18:21" ht="15.95">
      <c r="R362" s="124"/>
      <c r="S362" s="34"/>
      <c r="U362" s="33"/>
    </row>
    <row r="363" spans="18:21" ht="15.95">
      <c r="R363" s="124"/>
      <c r="S363" s="34"/>
      <c r="U363" s="33"/>
    </row>
    <row r="364" spans="18:21" ht="15.95">
      <c r="R364" s="124"/>
      <c r="S364" s="34"/>
      <c r="U364" s="33"/>
    </row>
    <row r="365" spans="18:21" ht="15.95">
      <c r="R365" s="124"/>
      <c r="S365" s="34"/>
      <c r="U365" s="33"/>
    </row>
    <row r="366" spans="18:21" ht="15.95">
      <c r="R366" s="124"/>
      <c r="S366" s="34"/>
      <c r="U366" s="33"/>
    </row>
    <row r="367" spans="18:21" ht="15.95">
      <c r="R367" s="124"/>
      <c r="S367" s="34"/>
      <c r="U367" s="33"/>
    </row>
    <row r="368" spans="18:21" ht="15.95">
      <c r="R368" s="124"/>
      <c r="S368" s="34"/>
      <c r="U368" s="33"/>
    </row>
    <row r="369" spans="18:21" ht="15.95">
      <c r="R369" s="124"/>
      <c r="S369" s="34"/>
      <c r="U369" s="33"/>
    </row>
    <row r="370" spans="18:21" ht="15.95">
      <c r="R370" s="124"/>
      <c r="S370" s="34"/>
      <c r="U370" s="33"/>
    </row>
    <row r="371" spans="18:21" ht="15.95">
      <c r="R371" s="124"/>
      <c r="S371" s="34"/>
      <c r="U371" s="33"/>
    </row>
    <row r="372" spans="18:21" ht="15.95">
      <c r="R372" s="124"/>
      <c r="S372" s="34"/>
      <c r="U372" s="33"/>
    </row>
    <row r="373" spans="18:21" ht="15.95">
      <c r="R373" s="124"/>
      <c r="S373" s="34"/>
      <c r="U373" s="33"/>
    </row>
    <row r="374" spans="18:21" ht="15.95">
      <c r="R374" s="124"/>
      <c r="S374" s="34"/>
      <c r="U374" s="33"/>
    </row>
    <row r="375" spans="18:21" ht="15.95">
      <c r="R375" s="124"/>
      <c r="S375" s="34"/>
      <c r="U375" s="33"/>
    </row>
    <row r="376" spans="18:21" ht="15.95">
      <c r="R376" s="124"/>
      <c r="S376" s="34"/>
      <c r="U376" s="33"/>
    </row>
    <row r="377" spans="18:21" ht="15.95">
      <c r="R377" s="124"/>
      <c r="S377" s="34"/>
      <c r="U377" s="33"/>
    </row>
    <row r="378" spans="18:21" ht="15.95">
      <c r="R378" s="124"/>
      <c r="S378" s="34"/>
      <c r="U378" s="33"/>
    </row>
    <row r="379" spans="18:21" ht="15.95">
      <c r="R379" s="124"/>
      <c r="S379" s="34"/>
      <c r="U379" s="33"/>
    </row>
    <row r="380" spans="18:21" ht="15.95">
      <c r="R380" s="124"/>
      <c r="S380" s="34"/>
      <c r="U380" s="33"/>
    </row>
    <row r="381" spans="18:21" ht="15.95">
      <c r="R381" s="124"/>
      <c r="S381" s="34"/>
      <c r="U381" s="33"/>
    </row>
    <row r="382" spans="18:21" ht="15.95">
      <c r="R382" s="124"/>
      <c r="S382" s="34"/>
      <c r="U382" s="33"/>
    </row>
    <row r="383" spans="18:21" ht="15.95">
      <c r="R383" s="124"/>
      <c r="S383" s="34"/>
      <c r="U383" s="33"/>
    </row>
    <row r="384" spans="18:21" ht="15.95">
      <c r="R384" s="124"/>
      <c r="S384" s="34"/>
      <c r="U384" s="33"/>
    </row>
    <row r="385" spans="18:21" ht="15.95">
      <c r="R385" s="124"/>
      <c r="S385" s="34"/>
      <c r="U385" s="33"/>
    </row>
    <row r="386" spans="18:21" ht="15.95">
      <c r="R386" s="124"/>
      <c r="S386" s="34"/>
      <c r="U386" s="33"/>
    </row>
    <row r="387" spans="18:21" ht="15.95">
      <c r="R387" s="124"/>
      <c r="S387" s="34"/>
      <c r="U387" s="33"/>
    </row>
    <row r="388" spans="18:21" ht="15.95">
      <c r="R388" s="124"/>
      <c r="S388" s="34"/>
      <c r="U388" s="33"/>
    </row>
    <row r="389" spans="18:21" ht="15.95">
      <c r="R389" s="124"/>
      <c r="S389" s="34"/>
      <c r="U389" s="33"/>
    </row>
    <row r="390" spans="18:21" ht="15.95">
      <c r="R390" s="124"/>
      <c r="S390" s="34"/>
      <c r="U390" s="33"/>
    </row>
    <row r="391" spans="18:21" ht="15.95">
      <c r="R391" s="124"/>
      <c r="S391" s="34"/>
      <c r="U391" s="33"/>
    </row>
    <row r="392" spans="18:21" ht="15.95">
      <c r="R392" s="124"/>
      <c r="S392" s="34"/>
      <c r="U392" s="33"/>
    </row>
    <row r="393" spans="18:21" ht="15.95">
      <c r="R393" s="124"/>
      <c r="S393" s="34"/>
      <c r="U393" s="33"/>
    </row>
    <row r="394" spans="18:21" ht="15.95">
      <c r="R394" s="124"/>
      <c r="S394" s="34"/>
      <c r="U394" s="33"/>
    </row>
    <row r="395" spans="18:21" ht="15.95">
      <c r="R395" s="124"/>
      <c r="S395" s="34"/>
      <c r="U395" s="33"/>
    </row>
    <row r="396" spans="18:21" ht="15.95">
      <c r="R396" s="124"/>
      <c r="S396" s="34"/>
      <c r="U396" s="33"/>
    </row>
    <row r="397" spans="18:21" ht="15.95">
      <c r="R397" s="124"/>
      <c r="S397" s="34"/>
      <c r="U397" s="33"/>
    </row>
    <row r="398" spans="18:21" ht="15.95">
      <c r="R398" s="124"/>
      <c r="S398" s="34"/>
      <c r="U398" s="33"/>
    </row>
    <row r="399" spans="18:21" ht="15.95">
      <c r="R399" s="124"/>
      <c r="S399" s="34"/>
      <c r="U399" s="33"/>
    </row>
    <row r="400" spans="18:21" ht="15.95">
      <c r="R400" s="124"/>
      <c r="S400" s="34"/>
      <c r="U400" s="33"/>
    </row>
    <row r="401" spans="18:21" ht="15.95">
      <c r="R401" s="124"/>
      <c r="S401" s="34"/>
      <c r="U401" s="33"/>
    </row>
    <row r="402" spans="18:21" ht="15.95">
      <c r="R402" s="124"/>
      <c r="S402" s="34"/>
      <c r="U402" s="33"/>
    </row>
    <row r="403" spans="18:21" ht="15.95">
      <c r="R403" s="124"/>
      <c r="S403" s="34"/>
      <c r="U403" s="33"/>
    </row>
    <row r="404" spans="18:21" ht="15.95">
      <c r="R404" s="124"/>
      <c r="S404" s="34"/>
      <c r="U404" s="33"/>
    </row>
    <row r="405" spans="18:21" ht="15.95">
      <c r="R405" s="124"/>
      <c r="S405" s="34"/>
      <c r="U405" s="33"/>
    </row>
    <row r="406" spans="18:21" ht="15.95">
      <c r="R406" s="124"/>
      <c r="S406" s="34"/>
      <c r="U406" s="33"/>
    </row>
    <row r="407" spans="18:21" ht="15.95">
      <c r="R407" s="124"/>
      <c r="S407" s="34"/>
      <c r="U407" s="33"/>
    </row>
    <row r="408" spans="18:21" ht="15.95">
      <c r="R408" s="124"/>
      <c r="S408" s="34"/>
      <c r="U408" s="33"/>
    </row>
    <row r="409" spans="18:21" ht="15.95">
      <c r="R409" s="124"/>
      <c r="S409" s="34"/>
      <c r="U409" s="33"/>
    </row>
    <row r="410" spans="18:21" ht="15.95">
      <c r="R410" s="124"/>
      <c r="S410" s="34"/>
      <c r="U410" s="33"/>
    </row>
    <row r="411" spans="18:21" ht="15.95">
      <c r="R411" s="124"/>
      <c r="S411" s="34"/>
      <c r="U411" s="33"/>
    </row>
    <row r="412" spans="18:21" ht="15.95">
      <c r="R412" s="124"/>
      <c r="S412" s="34"/>
      <c r="U412" s="33"/>
    </row>
    <row r="413" spans="18:21" ht="15.95">
      <c r="R413" s="124"/>
      <c r="S413" s="34"/>
      <c r="U413" s="33"/>
    </row>
    <row r="414" spans="18:21" ht="15.95">
      <c r="R414" s="124"/>
      <c r="S414" s="34"/>
      <c r="U414" s="33"/>
    </row>
    <row r="415" spans="18:21" ht="15.95">
      <c r="R415" s="124"/>
      <c r="S415" s="34"/>
      <c r="U415" s="33"/>
    </row>
    <row r="416" spans="18:21" ht="15.95">
      <c r="R416" s="124"/>
      <c r="S416" s="34"/>
      <c r="U416" s="33"/>
    </row>
    <row r="417" spans="18:21" ht="15.95">
      <c r="R417" s="124"/>
      <c r="S417" s="34"/>
      <c r="U417" s="33"/>
    </row>
    <row r="418" spans="18:21" ht="15.95">
      <c r="R418" s="124"/>
      <c r="S418" s="34"/>
      <c r="U418" s="33"/>
    </row>
    <row r="419" spans="18:21" ht="15.95">
      <c r="R419" s="124"/>
      <c r="S419" s="34"/>
      <c r="U419" s="33"/>
    </row>
    <row r="420" spans="18:21" ht="15.95">
      <c r="R420" s="124"/>
      <c r="S420" s="34"/>
      <c r="U420" s="33"/>
    </row>
    <row r="421" spans="18:21" ht="15.95">
      <c r="R421" s="124"/>
      <c r="S421" s="34"/>
      <c r="U421" s="33"/>
    </row>
    <row r="422" spans="18:21" ht="15.95">
      <c r="R422" s="124"/>
      <c r="S422" s="34"/>
      <c r="U422" s="33"/>
    </row>
    <row r="423" spans="18:21" ht="15.95">
      <c r="R423" s="124"/>
      <c r="S423" s="34"/>
      <c r="U423" s="33"/>
    </row>
    <row r="424" spans="18:21" ht="15.95">
      <c r="R424" s="124"/>
      <c r="S424" s="34"/>
      <c r="U424" s="33"/>
    </row>
    <row r="425" spans="18:21" ht="15.95">
      <c r="R425" s="124"/>
      <c r="S425" s="34"/>
      <c r="U425" s="33"/>
    </row>
    <row r="426" spans="18:21" ht="15.95">
      <c r="R426" s="124"/>
      <c r="S426" s="34"/>
      <c r="U426" s="33"/>
    </row>
    <row r="427" spans="18:21" ht="15.95">
      <c r="R427" s="124"/>
      <c r="S427" s="34"/>
      <c r="U427" s="33"/>
    </row>
    <row r="428" spans="18:21" ht="15.95">
      <c r="R428" s="124"/>
      <c r="S428" s="34"/>
      <c r="U428" s="33"/>
    </row>
    <row r="429" spans="18:21" ht="15.95">
      <c r="R429" s="124"/>
      <c r="S429" s="34"/>
      <c r="U429" s="33"/>
    </row>
    <row r="430" spans="18:21" ht="15.95">
      <c r="R430" s="124"/>
      <c r="S430" s="34"/>
      <c r="U430" s="33"/>
    </row>
    <row r="431" spans="18:21" ht="15.95">
      <c r="R431" s="124"/>
      <c r="S431" s="34"/>
      <c r="U431" s="33"/>
    </row>
    <row r="432" spans="18:21" ht="15.95">
      <c r="R432" s="124"/>
      <c r="S432" s="34"/>
      <c r="U432" s="33"/>
    </row>
    <row r="433" spans="18:21" ht="15.95">
      <c r="R433" s="124"/>
      <c r="S433" s="34"/>
      <c r="U433" s="33"/>
    </row>
    <row r="434" spans="18:21" ht="15.95">
      <c r="R434" s="124"/>
      <c r="S434" s="34"/>
      <c r="U434" s="33"/>
    </row>
    <row r="435" spans="18:21" ht="15.95">
      <c r="R435" s="124"/>
      <c r="S435" s="34"/>
      <c r="U435" s="33"/>
    </row>
    <row r="436" spans="18:21" ht="15.95">
      <c r="R436" s="124"/>
      <c r="S436" s="34"/>
      <c r="U436" s="33"/>
    </row>
    <row r="437" spans="18:21" ht="15.95">
      <c r="R437" s="124"/>
      <c r="S437" s="34"/>
      <c r="U437" s="33"/>
    </row>
    <row r="438" spans="18:21" ht="15.95">
      <c r="R438" s="124"/>
      <c r="S438" s="34"/>
      <c r="U438" s="33"/>
    </row>
    <row r="439" spans="18:21" ht="15.95">
      <c r="R439" s="124"/>
      <c r="S439" s="34"/>
      <c r="U439" s="33"/>
    </row>
    <row r="440" spans="18:21" ht="15.95">
      <c r="R440" s="124"/>
      <c r="S440" s="34"/>
      <c r="U440" s="33"/>
    </row>
    <row r="441" spans="18:21" ht="15.95">
      <c r="R441" s="124"/>
      <c r="S441" s="34"/>
      <c r="U441" s="33"/>
    </row>
    <row r="442" spans="18:21" ht="15.95">
      <c r="R442" s="124"/>
      <c r="S442" s="34"/>
      <c r="U442" s="33"/>
    </row>
    <row r="443" spans="18:21" ht="15.95">
      <c r="R443" s="124"/>
      <c r="S443" s="34"/>
      <c r="U443" s="33"/>
    </row>
    <row r="444" spans="18:21" ht="15.95">
      <c r="R444" s="124"/>
      <c r="S444" s="34"/>
      <c r="U444" s="33"/>
    </row>
    <row r="445" spans="18:21" ht="15.95">
      <c r="R445" s="124"/>
      <c r="S445" s="34"/>
      <c r="U445" s="33"/>
    </row>
    <row r="446" spans="18:21" ht="15.95">
      <c r="R446" s="124"/>
      <c r="S446" s="34"/>
      <c r="U446" s="33"/>
    </row>
    <row r="447" spans="18:21" ht="15.95">
      <c r="R447" s="124"/>
      <c r="S447" s="34"/>
      <c r="U447" s="33"/>
    </row>
    <row r="448" spans="18:21" ht="15.95">
      <c r="R448" s="124"/>
      <c r="S448" s="34"/>
      <c r="U448" s="33"/>
    </row>
    <row r="449" spans="18:21" ht="15.95">
      <c r="R449" s="124"/>
      <c r="S449" s="34"/>
      <c r="U449" s="33"/>
    </row>
    <row r="450" spans="18:21" ht="15.95">
      <c r="R450" s="124"/>
      <c r="S450" s="34"/>
      <c r="U450" s="33"/>
    </row>
    <row r="451" spans="18:21" ht="15.95">
      <c r="R451" s="124"/>
      <c r="S451" s="34"/>
      <c r="U451" s="33"/>
    </row>
    <row r="452" spans="18:21" ht="15.95">
      <c r="R452" s="124"/>
      <c r="S452" s="34"/>
      <c r="U452" s="33"/>
    </row>
    <row r="453" spans="18:21" ht="15.95">
      <c r="R453" s="124"/>
      <c r="S453" s="34"/>
      <c r="U453" s="33"/>
    </row>
    <row r="454" spans="18:21" ht="15.95">
      <c r="R454" s="124"/>
      <c r="S454" s="34"/>
      <c r="U454" s="33"/>
    </row>
    <row r="455" spans="18:21" ht="15.95">
      <c r="R455" s="124"/>
      <c r="S455" s="34"/>
      <c r="U455" s="33"/>
    </row>
    <row r="456" spans="18:21" ht="15.95">
      <c r="R456" s="124"/>
      <c r="S456" s="34"/>
      <c r="U456" s="33"/>
    </row>
    <row r="457" spans="18:21" ht="15.95">
      <c r="R457" s="124"/>
      <c r="S457" s="34"/>
      <c r="U457" s="33"/>
    </row>
    <row r="458" spans="18:21" ht="15.95">
      <c r="R458" s="124"/>
      <c r="S458" s="34"/>
      <c r="U458" s="33"/>
    </row>
    <row r="459" spans="18:21" ht="15.95">
      <c r="R459" s="124"/>
      <c r="S459" s="34"/>
      <c r="U459" s="33"/>
    </row>
    <row r="460" spans="18:21" ht="15.95">
      <c r="R460" s="124"/>
      <c r="S460" s="34"/>
      <c r="U460" s="33"/>
    </row>
    <row r="461" spans="18:21" ht="15.95">
      <c r="R461" s="124"/>
      <c r="S461" s="34"/>
      <c r="U461" s="33"/>
    </row>
    <row r="462" spans="18:21" ht="15.95">
      <c r="R462" s="124"/>
      <c r="S462" s="34"/>
      <c r="U462" s="33"/>
    </row>
    <row r="463" spans="18:21" ht="15.95">
      <c r="R463" s="124"/>
      <c r="S463" s="34"/>
      <c r="U463" s="33"/>
    </row>
    <row r="464" spans="18:21" ht="15.95">
      <c r="R464" s="124"/>
      <c r="S464" s="34"/>
      <c r="U464" s="33"/>
    </row>
    <row r="465" spans="18:21" ht="15.95">
      <c r="R465" s="124"/>
      <c r="S465" s="34"/>
      <c r="U465" s="33"/>
    </row>
    <row r="466" spans="18:21" ht="15.95">
      <c r="R466" s="124"/>
      <c r="S466" s="34"/>
      <c r="U466" s="33"/>
    </row>
    <row r="467" spans="18:21" ht="15.95">
      <c r="R467" s="124"/>
      <c r="S467" s="34"/>
      <c r="U467" s="33"/>
    </row>
    <row r="468" spans="18:21" ht="15.95">
      <c r="R468" s="124"/>
      <c r="S468" s="34"/>
      <c r="U468" s="33"/>
    </row>
    <row r="469" spans="18:21" ht="15.95">
      <c r="R469" s="124"/>
      <c r="S469" s="34"/>
      <c r="U469" s="33"/>
    </row>
    <row r="470" spans="18:21" ht="15.95">
      <c r="R470" s="124"/>
      <c r="S470" s="34"/>
      <c r="U470" s="33"/>
    </row>
    <row r="471" spans="18:21" ht="15.95">
      <c r="R471" s="124"/>
      <c r="S471" s="34"/>
      <c r="U471" s="33"/>
    </row>
    <row r="472" spans="18:21" ht="15.95">
      <c r="R472" s="124"/>
      <c r="S472" s="34"/>
      <c r="U472" s="33"/>
    </row>
    <row r="473" spans="18:21" ht="15.95">
      <c r="R473" s="124"/>
      <c r="S473" s="34"/>
      <c r="U473" s="33"/>
    </row>
    <row r="474" spans="18:21" ht="15.95">
      <c r="R474" s="124"/>
      <c r="S474" s="34"/>
      <c r="U474" s="33"/>
    </row>
    <row r="475" spans="18:21" ht="15.95">
      <c r="R475" s="124"/>
      <c r="S475" s="34"/>
      <c r="U475" s="33"/>
    </row>
    <row r="476" spans="18:21" ht="15.95">
      <c r="R476" s="124"/>
      <c r="S476" s="34"/>
      <c r="U476" s="33"/>
    </row>
    <row r="477" spans="18:21" ht="15.95">
      <c r="R477" s="124"/>
      <c r="S477" s="34"/>
      <c r="U477" s="33"/>
    </row>
    <row r="478" spans="18:21" ht="15.95">
      <c r="R478" s="124"/>
      <c r="S478" s="34"/>
      <c r="U478" s="33"/>
    </row>
    <row r="479" spans="18:21" ht="15.95">
      <c r="R479" s="124"/>
      <c r="S479" s="34"/>
      <c r="U479" s="33"/>
    </row>
    <row r="480" spans="18:21" ht="15.95">
      <c r="R480" s="124"/>
      <c r="S480" s="34"/>
      <c r="U480" s="33"/>
    </row>
    <row r="481" spans="18:21" ht="15.95">
      <c r="R481" s="124"/>
      <c r="S481" s="34"/>
      <c r="U481" s="33"/>
    </row>
    <row r="482" spans="18:21" ht="15.95">
      <c r="R482" s="124"/>
      <c r="S482" s="34"/>
      <c r="U482" s="33"/>
    </row>
    <row r="483" spans="18:21" ht="15.95">
      <c r="R483" s="124"/>
      <c r="S483" s="34"/>
      <c r="U483" s="33"/>
    </row>
    <row r="484" spans="18:21" ht="15.95">
      <c r="R484" s="124"/>
      <c r="S484" s="34"/>
      <c r="U484" s="33"/>
    </row>
    <row r="485" spans="18:21" ht="15.95">
      <c r="R485" s="124"/>
      <c r="S485" s="34"/>
      <c r="U485" s="33"/>
    </row>
    <row r="486" spans="18:21" ht="15.95">
      <c r="R486" s="124"/>
      <c r="S486" s="34"/>
      <c r="U486" s="33"/>
    </row>
    <row r="487" spans="18:21" ht="15.95">
      <c r="R487" s="124"/>
      <c r="S487" s="34"/>
      <c r="U487" s="33"/>
    </row>
    <row r="488" spans="18:21" ht="15.95">
      <c r="R488" s="124"/>
      <c r="S488" s="34"/>
      <c r="U488" s="33"/>
    </row>
    <row r="489" spans="18:21" ht="15.95">
      <c r="R489" s="124"/>
      <c r="S489" s="34"/>
      <c r="U489" s="33"/>
    </row>
    <row r="490" spans="18:21" ht="15.95">
      <c r="R490" s="124"/>
      <c r="S490" s="34"/>
      <c r="U490" s="33"/>
    </row>
    <row r="491" spans="18:21" ht="15.95">
      <c r="R491" s="124"/>
      <c r="S491" s="34"/>
      <c r="U491" s="33"/>
    </row>
    <row r="492" spans="18:21" ht="15.95">
      <c r="R492" s="124"/>
      <c r="S492" s="34"/>
      <c r="U492" s="33"/>
    </row>
    <row r="493" spans="18:21" ht="15.95">
      <c r="R493" s="124"/>
      <c r="S493" s="34"/>
      <c r="U493" s="33"/>
    </row>
    <row r="494" spans="18:21" ht="15.95">
      <c r="R494" s="124"/>
      <c r="S494" s="34"/>
      <c r="U494" s="33"/>
    </row>
    <row r="495" spans="18:21" ht="15.95">
      <c r="R495" s="124"/>
      <c r="S495" s="34"/>
      <c r="U495" s="33"/>
    </row>
    <row r="496" spans="18:21" ht="15.95">
      <c r="R496" s="124"/>
      <c r="S496" s="34"/>
      <c r="U496" s="33"/>
    </row>
    <row r="497" spans="18:21" ht="15.95">
      <c r="R497" s="124"/>
      <c r="S497" s="34"/>
      <c r="U497" s="33"/>
    </row>
    <row r="498" spans="18:21" ht="15.95">
      <c r="R498" s="124"/>
      <c r="S498" s="34"/>
      <c r="U498" s="33"/>
    </row>
    <row r="499" spans="18:21" ht="15.95">
      <c r="R499" s="124"/>
      <c r="S499" s="34"/>
      <c r="U499" s="33"/>
    </row>
    <row r="500" spans="18:21" ht="15.95">
      <c r="R500" s="124"/>
      <c r="S500" s="34"/>
      <c r="U500" s="33"/>
    </row>
    <row r="501" spans="18:21" ht="15.95">
      <c r="R501" s="124"/>
      <c r="S501" s="34"/>
      <c r="U501" s="33"/>
    </row>
    <row r="502" spans="18:21" ht="15.95">
      <c r="R502" s="124"/>
      <c r="S502" s="34"/>
      <c r="U502" s="33"/>
    </row>
    <row r="503" spans="18:21" ht="15.95">
      <c r="R503" s="124"/>
      <c r="S503" s="34"/>
      <c r="U503" s="33"/>
    </row>
    <row r="504" spans="18:21" ht="15.95">
      <c r="R504" s="124"/>
      <c r="S504" s="34"/>
      <c r="U504" s="33"/>
    </row>
    <row r="505" spans="18:21" ht="15.95">
      <c r="R505" s="124"/>
      <c r="S505" s="34"/>
      <c r="U505" s="33"/>
    </row>
    <row r="506" spans="18:21" ht="15.95">
      <c r="R506" s="124"/>
      <c r="S506" s="34"/>
      <c r="U506" s="33"/>
    </row>
    <row r="507" spans="18:21" ht="15.95">
      <c r="R507" s="124"/>
      <c r="S507" s="34"/>
      <c r="U507" s="33"/>
    </row>
    <row r="508" spans="18:21" ht="15.95">
      <c r="R508" s="124"/>
      <c r="S508" s="34"/>
      <c r="U508" s="33"/>
    </row>
    <row r="509" spans="18:21" ht="15.95">
      <c r="R509" s="124"/>
      <c r="S509" s="34"/>
      <c r="U509" s="33"/>
    </row>
    <row r="510" spans="18:21" ht="15.95">
      <c r="R510" s="124"/>
      <c r="S510" s="34"/>
      <c r="U510" s="33"/>
    </row>
    <row r="511" spans="18:21" ht="15.95">
      <c r="R511" s="124"/>
      <c r="S511" s="34"/>
      <c r="U511" s="33"/>
    </row>
    <row r="512" spans="18:21" ht="15.95">
      <c r="R512" s="124"/>
      <c r="S512" s="34"/>
      <c r="U512" s="33"/>
    </row>
    <row r="513" spans="18:21" ht="15.95">
      <c r="R513" s="124"/>
      <c r="S513" s="34"/>
      <c r="U513" s="33"/>
    </row>
    <row r="514" spans="18:21" ht="15.95">
      <c r="R514" s="124"/>
      <c r="S514" s="34"/>
      <c r="U514" s="33"/>
    </row>
    <row r="515" spans="18:21" ht="15.95">
      <c r="R515" s="124"/>
      <c r="S515" s="34"/>
      <c r="U515" s="33"/>
    </row>
    <row r="516" spans="18:21" ht="15.95">
      <c r="R516" s="124"/>
      <c r="S516" s="34"/>
      <c r="U516" s="33"/>
    </row>
    <row r="517" spans="18:21" ht="15.95">
      <c r="R517" s="124"/>
      <c r="S517" s="34"/>
      <c r="U517" s="33"/>
    </row>
    <row r="518" spans="18:21" ht="15.95">
      <c r="R518" s="124"/>
      <c r="S518" s="34"/>
      <c r="U518" s="33"/>
    </row>
    <row r="519" spans="18:21" ht="15.95">
      <c r="R519" s="124"/>
      <c r="S519" s="34"/>
      <c r="U519" s="33"/>
    </row>
    <row r="520" spans="18:21" ht="15.95">
      <c r="R520" s="124"/>
      <c r="S520" s="34"/>
      <c r="U520" s="33"/>
    </row>
    <row r="521" spans="18:21" ht="15.95">
      <c r="R521" s="124"/>
      <c r="S521" s="34"/>
      <c r="U521" s="33"/>
    </row>
    <row r="522" spans="18:21" ht="15.95">
      <c r="R522" s="124"/>
      <c r="S522" s="34"/>
      <c r="U522" s="33"/>
    </row>
    <row r="523" spans="18:21" ht="15.95">
      <c r="R523" s="124"/>
      <c r="S523" s="34"/>
      <c r="U523" s="33"/>
    </row>
    <row r="524" spans="18:21" ht="15.95">
      <c r="R524" s="124"/>
      <c r="S524" s="34"/>
      <c r="U524" s="33"/>
    </row>
    <row r="525" spans="18:21" ht="15.95">
      <c r="R525" s="124"/>
      <c r="S525" s="34"/>
      <c r="U525" s="33"/>
    </row>
    <row r="526" spans="18:21" ht="15.95">
      <c r="R526" s="124"/>
      <c r="S526" s="34"/>
      <c r="U526" s="33"/>
    </row>
    <row r="527" spans="18:21" ht="15.95">
      <c r="R527" s="124"/>
      <c r="S527" s="34"/>
      <c r="U527" s="33"/>
    </row>
    <row r="528" spans="18:21" ht="15.95">
      <c r="R528" s="124"/>
      <c r="S528" s="34"/>
      <c r="U528" s="33"/>
    </row>
    <row r="529" spans="18:21" ht="15.95">
      <c r="R529" s="124"/>
      <c r="S529" s="34"/>
      <c r="U529" s="33"/>
    </row>
    <row r="530" spans="18:21" ht="15.95">
      <c r="R530" s="124"/>
      <c r="S530" s="34"/>
      <c r="U530" s="33"/>
    </row>
    <row r="531" spans="18:21" ht="15.95">
      <c r="R531" s="124"/>
      <c r="S531" s="34"/>
      <c r="U531" s="33"/>
    </row>
    <row r="532" spans="18:21" ht="15.95">
      <c r="R532" s="124"/>
      <c r="S532" s="34"/>
      <c r="U532" s="33"/>
    </row>
    <row r="533" spans="18:21" ht="15.95">
      <c r="R533" s="124"/>
      <c r="S533" s="34"/>
      <c r="U533" s="33"/>
    </row>
    <row r="534" spans="18:21" ht="15.95">
      <c r="R534" s="124"/>
      <c r="S534" s="34"/>
      <c r="U534" s="33"/>
    </row>
    <row r="535" spans="18:21" ht="15.95">
      <c r="R535" s="124"/>
      <c r="S535" s="34"/>
      <c r="U535" s="33"/>
    </row>
    <row r="536" spans="18:21" ht="15.95">
      <c r="R536" s="124"/>
      <c r="S536" s="34"/>
      <c r="U536" s="33"/>
    </row>
    <row r="537" spans="18:21" ht="15.95">
      <c r="R537" s="124"/>
      <c r="S537" s="34"/>
      <c r="U537" s="33"/>
    </row>
    <row r="538" spans="18:21" ht="15.95">
      <c r="R538" s="124"/>
      <c r="S538" s="34"/>
      <c r="U538" s="33"/>
    </row>
    <row r="539" spans="18:21" ht="15.95">
      <c r="R539" s="124"/>
      <c r="S539" s="34"/>
      <c r="U539" s="33"/>
    </row>
    <row r="540" spans="18:21" ht="15.95">
      <c r="R540" s="124"/>
      <c r="S540" s="34"/>
      <c r="U540" s="33"/>
    </row>
    <row r="541" spans="18:21" ht="15.95">
      <c r="R541" s="124"/>
      <c r="S541" s="34"/>
      <c r="U541" s="33"/>
    </row>
    <row r="542" spans="18:21" ht="15.95">
      <c r="R542" s="124"/>
      <c r="S542" s="34"/>
      <c r="U542" s="33"/>
    </row>
    <row r="543" spans="18:21" ht="15.95">
      <c r="R543" s="124"/>
      <c r="S543" s="34"/>
      <c r="U543" s="33"/>
    </row>
    <row r="544" spans="18:21" ht="15.95">
      <c r="R544" s="124"/>
      <c r="S544" s="34"/>
      <c r="U544" s="33"/>
    </row>
    <row r="545" spans="18:21" ht="15.95">
      <c r="R545" s="124"/>
      <c r="S545" s="34"/>
      <c r="U545" s="33"/>
    </row>
    <row r="546" spans="18:21" ht="15.95">
      <c r="R546" s="124"/>
      <c r="S546" s="34"/>
      <c r="U546" s="33"/>
    </row>
    <row r="547" spans="18:21" ht="15.95">
      <c r="R547" s="124"/>
      <c r="S547" s="34"/>
      <c r="U547" s="33"/>
    </row>
    <row r="548" spans="18:21" ht="15.95">
      <c r="R548" s="124"/>
      <c r="S548" s="34"/>
      <c r="U548" s="33"/>
    </row>
    <row r="549" spans="18:21" ht="15.95">
      <c r="R549" s="124"/>
      <c r="S549" s="34"/>
      <c r="U549" s="33"/>
    </row>
    <row r="550" spans="18:21" ht="15.95">
      <c r="R550" s="124"/>
      <c r="S550" s="34"/>
      <c r="U550" s="33"/>
    </row>
    <row r="551" spans="18:21" ht="15.95">
      <c r="R551" s="124"/>
      <c r="S551" s="34"/>
      <c r="U551" s="33"/>
    </row>
    <row r="552" spans="18:21" ht="15.95">
      <c r="R552" s="124"/>
      <c r="S552" s="34"/>
      <c r="U552" s="33"/>
    </row>
    <row r="553" spans="18:21" ht="15.95">
      <c r="R553" s="124"/>
      <c r="S553" s="34"/>
      <c r="U553" s="33"/>
    </row>
    <row r="554" spans="18:21" ht="15.95">
      <c r="R554" s="124"/>
      <c r="S554" s="34"/>
      <c r="U554" s="33"/>
    </row>
    <row r="555" spans="18:21" ht="15.95">
      <c r="R555" s="124"/>
      <c r="S555" s="34"/>
      <c r="U555" s="33"/>
    </row>
    <row r="556" spans="18:21" ht="15.95">
      <c r="R556" s="124"/>
      <c r="S556" s="34"/>
      <c r="U556" s="33"/>
    </row>
    <row r="557" spans="18:21" ht="15.95">
      <c r="R557" s="124"/>
      <c r="S557" s="34"/>
      <c r="U557" s="33"/>
    </row>
    <row r="558" spans="18:21" ht="15.95">
      <c r="R558" s="124"/>
      <c r="S558" s="34"/>
      <c r="U558" s="33"/>
    </row>
    <row r="559" spans="18:21" ht="15.95">
      <c r="R559" s="124"/>
      <c r="S559" s="34"/>
      <c r="U559" s="33"/>
    </row>
    <row r="560" spans="18:21" ht="15.95">
      <c r="R560" s="124"/>
      <c r="S560" s="34"/>
      <c r="U560" s="33"/>
    </row>
    <row r="561" spans="18:21" ht="15.95">
      <c r="R561" s="124"/>
      <c r="S561" s="34"/>
      <c r="U561" s="33"/>
    </row>
    <row r="562" spans="18:21" ht="15.95">
      <c r="R562" s="124"/>
      <c r="S562" s="34"/>
      <c r="U562" s="33"/>
    </row>
    <row r="563" spans="18:21" ht="15.95">
      <c r="R563" s="124"/>
      <c r="S563" s="34"/>
      <c r="U563" s="33"/>
    </row>
    <row r="564" spans="18:21" ht="15.95">
      <c r="R564" s="124"/>
      <c r="S564" s="34"/>
      <c r="U564" s="33"/>
    </row>
    <row r="565" spans="18:21" ht="15.95">
      <c r="R565" s="124"/>
      <c r="S565" s="34"/>
      <c r="U565" s="33"/>
    </row>
    <row r="566" spans="18:21" ht="15.95">
      <c r="R566" s="124"/>
      <c r="S566" s="34"/>
      <c r="U566" s="33"/>
    </row>
    <row r="567" spans="18:21" ht="15.95">
      <c r="R567" s="124"/>
      <c r="S567" s="34"/>
      <c r="U567" s="33"/>
    </row>
    <row r="568" spans="18:21" ht="15.95">
      <c r="R568" s="124"/>
      <c r="S568" s="34"/>
      <c r="U568" s="33"/>
    </row>
    <row r="569" spans="18:21" ht="15.95">
      <c r="R569" s="124"/>
      <c r="S569" s="34"/>
      <c r="U569" s="33"/>
    </row>
    <row r="570" spans="18:21" ht="15.95">
      <c r="R570" s="124"/>
      <c r="S570" s="34"/>
      <c r="U570" s="33"/>
    </row>
    <row r="571" spans="18:21" ht="15.95">
      <c r="R571" s="124"/>
      <c r="S571" s="34"/>
      <c r="U571" s="33"/>
    </row>
    <row r="572" spans="18:21" ht="15.95">
      <c r="R572" s="124"/>
      <c r="S572" s="34"/>
      <c r="U572" s="33"/>
    </row>
    <row r="573" spans="18:21" ht="15.95">
      <c r="R573" s="124"/>
      <c r="S573" s="34"/>
      <c r="U573" s="33"/>
    </row>
    <row r="574" spans="18:21" ht="15.95">
      <c r="R574" s="124"/>
      <c r="S574" s="34"/>
      <c r="U574" s="33"/>
    </row>
    <row r="575" spans="18:21" ht="15.95">
      <c r="R575" s="124"/>
      <c r="S575" s="34"/>
      <c r="U575" s="33"/>
    </row>
    <row r="576" spans="18:21" ht="15.95">
      <c r="R576" s="124"/>
      <c r="S576" s="34"/>
      <c r="U576" s="33"/>
    </row>
    <row r="577" spans="18:21" ht="15.95">
      <c r="R577" s="124"/>
      <c r="S577" s="34"/>
      <c r="U577" s="33"/>
    </row>
    <row r="578" spans="18:21" ht="15.95">
      <c r="R578" s="124"/>
      <c r="S578" s="34"/>
      <c r="U578" s="33"/>
    </row>
    <row r="579" spans="18:21" ht="15.95">
      <c r="R579" s="124"/>
      <c r="S579" s="34"/>
      <c r="U579" s="33"/>
    </row>
    <row r="580" spans="18:21" ht="15.95">
      <c r="R580" s="124"/>
      <c r="S580" s="34"/>
      <c r="U580" s="33"/>
    </row>
    <row r="581" spans="18:21" ht="15.95">
      <c r="R581" s="124"/>
      <c r="S581" s="34"/>
      <c r="U581" s="33"/>
    </row>
    <row r="582" spans="18:21" ht="15.95">
      <c r="R582" s="124"/>
      <c r="S582" s="34"/>
      <c r="U582" s="33"/>
    </row>
    <row r="583" spans="18:21" ht="15.95">
      <c r="R583" s="124"/>
      <c r="S583" s="34"/>
      <c r="U583" s="33"/>
    </row>
    <row r="584" spans="18:21" ht="15.95">
      <c r="R584" s="124"/>
      <c r="S584" s="34"/>
      <c r="U584" s="33"/>
    </row>
    <row r="585" spans="18:21" ht="15.95">
      <c r="R585" s="124"/>
      <c r="S585" s="34"/>
      <c r="U585" s="33"/>
    </row>
    <row r="586" spans="18:21" ht="15.95">
      <c r="R586" s="124"/>
      <c r="S586" s="34"/>
      <c r="U586" s="33"/>
    </row>
    <row r="587" spans="18:21" ht="15.95">
      <c r="R587" s="124"/>
      <c r="S587" s="34"/>
      <c r="U587" s="33"/>
    </row>
    <row r="588" spans="18:21" ht="15.95">
      <c r="R588" s="124"/>
      <c r="S588" s="34"/>
      <c r="U588" s="33"/>
    </row>
    <row r="589" spans="18:21" ht="15.95">
      <c r="R589" s="124"/>
      <c r="S589" s="34"/>
      <c r="U589" s="33"/>
    </row>
    <row r="590" spans="18:21" ht="15.95">
      <c r="R590" s="124"/>
      <c r="S590" s="34"/>
      <c r="U590" s="33"/>
    </row>
    <row r="591" spans="18:21" ht="15.95">
      <c r="R591" s="124"/>
      <c r="S591" s="34"/>
      <c r="U591" s="33"/>
    </row>
    <row r="592" spans="18:21" ht="15.95">
      <c r="R592" s="124"/>
      <c r="S592" s="34"/>
      <c r="U592" s="33"/>
    </row>
    <row r="593" spans="18:21" ht="15.95">
      <c r="R593" s="124"/>
      <c r="S593" s="34"/>
      <c r="U593" s="33"/>
    </row>
    <row r="594" spans="18:21" ht="15.95">
      <c r="R594" s="124"/>
      <c r="S594" s="34"/>
      <c r="U594" s="33"/>
    </row>
    <row r="595" spans="18:21" ht="15.95">
      <c r="R595" s="124"/>
      <c r="S595" s="34"/>
      <c r="U595" s="33"/>
    </row>
    <row r="596" spans="18:21" ht="15.95">
      <c r="R596" s="124"/>
      <c r="S596" s="34"/>
      <c r="U596" s="33"/>
    </row>
    <row r="597" spans="18:21" ht="15.95">
      <c r="R597" s="124"/>
      <c r="S597" s="34"/>
      <c r="U597" s="33"/>
    </row>
    <row r="598" spans="18:21" ht="15.95">
      <c r="R598" s="124"/>
      <c r="S598" s="34"/>
      <c r="U598" s="33"/>
    </row>
    <row r="599" spans="18:21" ht="15.95">
      <c r="R599" s="124"/>
      <c r="S599" s="34"/>
      <c r="U599" s="33"/>
    </row>
    <row r="600" spans="18:21" ht="15.95">
      <c r="R600" s="124"/>
      <c r="S600" s="34"/>
      <c r="U600" s="33"/>
    </row>
    <row r="601" spans="18:21" ht="15.95">
      <c r="R601" s="124"/>
      <c r="S601" s="34"/>
      <c r="U601" s="33"/>
    </row>
    <row r="602" spans="18:21" ht="15.95">
      <c r="R602" s="124"/>
      <c r="S602" s="34"/>
      <c r="U602" s="33"/>
    </row>
    <row r="603" spans="18:21" ht="15.95">
      <c r="R603" s="124"/>
      <c r="S603" s="34"/>
      <c r="U603" s="33"/>
    </row>
    <row r="604" spans="18:21" ht="15.95">
      <c r="R604" s="124"/>
      <c r="S604" s="34"/>
      <c r="U604" s="33"/>
    </row>
    <row r="605" spans="18:21" ht="15.95">
      <c r="R605" s="124"/>
      <c r="S605" s="34"/>
      <c r="U605" s="33"/>
    </row>
    <row r="606" spans="18:21" ht="15.95">
      <c r="R606" s="124"/>
      <c r="S606" s="34"/>
      <c r="U606" s="33"/>
    </row>
    <row r="607" spans="18:21" ht="15.95">
      <c r="R607" s="124"/>
      <c r="S607" s="34"/>
      <c r="U607" s="33"/>
    </row>
    <row r="608" spans="18:21" ht="15.95">
      <c r="R608" s="124"/>
      <c r="S608" s="34"/>
      <c r="U608" s="33"/>
    </row>
    <row r="609" spans="18:21" ht="15.95">
      <c r="R609" s="124"/>
      <c r="S609" s="34"/>
      <c r="U609" s="33"/>
    </row>
    <row r="610" spans="18:21" ht="15.95">
      <c r="R610" s="124"/>
      <c r="S610" s="34"/>
      <c r="U610" s="33"/>
    </row>
    <row r="611" spans="18:21" ht="15.95">
      <c r="R611" s="124"/>
      <c r="S611" s="34"/>
      <c r="U611" s="33"/>
    </row>
    <row r="612" spans="18:21" ht="15.95">
      <c r="R612" s="124"/>
      <c r="S612" s="34"/>
      <c r="U612" s="33"/>
    </row>
    <row r="613" spans="18:21" ht="15.95">
      <c r="R613" s="124"/>
      <c r="S613" s="34"/>
      <c r="U613" s="33"/>
    </row>
    <row r="614" spans="18:21" ht="15.95">
      <c r="R614" s="124"/>
      <c r="S614" s="34"/>
      <c r="U614" s="33"/>
    </row>
    <row r="615" spans="18:21" ht="15.95">
      <c r="R615" s="124"/>
      <c r="S615" s="34"/>
      <c r="U615" s="33"/>
    </row>
    <row r="616" spans="18:21" ht="15.95">
      <c r="R616" s="124"/>
      <c r="S616" s="34"/>
      <c r="U616" s="33"/>
    </row>
    <row r="617" spans="18:21" ht="15.95">
      <c r="R617" s="124"/>
      <c r="S617" s="34"/>
      <c r="U617" s="33"/>
    </row>
    <row r="618" spans="18:21" ht="15.95">
      <c r="R618" s="124"/>
      <c r="S618" s="34"/>
      <c r="U618" s="33"/>
    </row>
    <row r="619" spans="18:21" ht="15.95">
      <c r="R619" s="124"/>
      <c r="S619" s="34"/>
      <c r="U619" s="33"/>
    </row>
    <row r="620" spans="18:21" ht="15.95">
      <c r="R620" s="124"/>
      <c r="S620" s="34"/>
      <c r="U620" s="33"/>
    </row>
    <row r="621" spans="18:21" ht="15.95">
      <c r="R621" s="124"/>
      <c r="S621" s="34"/>
      <c r="U621" s="33"/>
    </row>
    <row r="622" spans="18:21" ht="15.95">
      <c r="R622" s="124"/>
      <c r="S622" s="34"/>
      <c r="U622" s="33"/>
    </row>
    <row r="623" spans="18:21" ht="15.95">
      <c r="R623" s="124"/>
      <c r="S623" s="34"/>
      <c r="U623" s="33"/>
    </row>
    <row r="624" spans="18:21" ht="15.95">
      <c r="R624" s="124"/>
      <c r="S624" s="34"/>
      <c r="U624" s="33"/>
    </row>
    <row r="625" spans="18:21" ht="15.95">
      <c r="R625" s="124"/>
      <c r="S625" s="34"/>
      <c r="U625" s="33"/>
    </row>
    <row r="626" spans="18:21" ht="15.95">
      <c r="R626" s="124"/>
      <c r="S626" s="34"/>
      <c r="U626" s="33"/>
    </row>
    <row r="627" spans="18:21" ht="15.95">
      <c r="R627" s="124"/>
      <c r="S627" s="34"/>
      <c r="U627" s="33"/>
    </row>
    <row r="628" spans="18:21" ht="15.95">
      <c r="R628" s="124"/>
      <c r="S628" s="34"/>
      <c r="U628" s="33"/>
    </row>
    <row r="629" spans="18:21" ht="15.95">
      <c r="R629" s="124"/>
      <c r="S629" s="34"/>
      <c r="U629" s="33"/>
    </row>
    <row r="630" spans="18:21" ht="15.95">
      <c r="R630" s="124"/>
      <c r="S630" s="34"/>
      <c r="U630" s="33"/>
    </row>
    <row r="631" spans="18:21" ht="15.95">
      <c r="R631" s="124"/>
      <c r="S631" s="34"/>
      <c r="U631" s="33"/>
    </row>
    <row r="632" spans="18:21" ht="15.95">
      <c r="R632" s="124"/>
      <c r="S632" s="34"/>
      <c r="U632" s="33"/>
    </row>
    <row r="633" spans="18:21" ht="15.95">
      <c r="R633" s="124"/>
      <c r="S633" s="34"/>
      <c r="U633" s="33"/>
    </row>
    <row r="634" spans="18:21" ht="15.95">
      <c r="R634" s="124"/>
      <c r="S634" s="34"/>
      <c r="U634" s="33"/>
    </row>
    <row r="635" spans="18:21" ht="15.95">
      <c r="R635" s="124"/>
      <c r="S635" s="34"/>
      <c r="U635" s="33"/>
    </row>
    <row r="636" spans="18:21" ht="15.95">
      <c r="R636" s="124"/>
      <c r="S636" s="34"/>
      <c r="U636" s="33"/>
    </row>
    <row r="637" spans="18:21" ht="15.95">
      <c r="R637" s="124"/>
      <c r="S637" s="34"/>
      <c r="U637" s="33"/>
    </row>
    <row r="638" spans="18:21" ht="15.95">
      <c r="R638" s="124"/>
      <c r="S638" s="34"/>
      <c r="U638" s="33"/>
    </row>
    <row r="639" spans="18:21" ht="15.95">
      <c r="R639" s="124"/>
      <c r="S639" s="34"/>
      <c r="U639" s="33"/>
    </row>
    <row r="640" spans="18:21" ht="15.95">
      <c r="R640" s="124"/>
      <c r="S640" s="34"/>
      <c r="U640" s="33"/>
    </row>
    <row r="641" spans="18:21" ht="15.95">
      <c r="R641" s="124"/>
      <c r="S641" s="34"/>
      <c r="U641" s="33"/>
    </row>
    <row r="642" spans="18:21" ht="15.95">
      <c r="R642" s="124"/>
      <c r="S642" s="34"/>
      <c r="U642" s="33"/>
    </row>
    <row r="643" spans="18:21" ht="15.95">
      <c r="R643" s="124"/>
      <c r="S643" s="34"/>
      <c r="U643" s="33"/>
    </row>
    <row r="644" spans="18:21" ht="15.95">
      <c r="R644" s="124"/>
      <c r="S644" s="34"/>
      <c r="U644" s="33"/>
    </row>
    <row r="645" spans="18:21" ht="15.95">
      <c r="R645" s="124"/>
      <c r="S645" s="34"/>
      <c r="U645" s="33"/>
    </row>
    <row r="646" spans="18:21" ht="15.95">
      <c r="R646" s="124"/>
      <c r="S646" s="34"/>
      <c r="U646" s="33"/>
    </row>
    <row r="647" spans="18:21" ht="15.95">
      <c r="R647" s="124"/>
      <c r="S647" s="34"/>
      <c r="U647" s="33"/>
    </row>
    <row r="648" spans="18:21" ht="15.95">
      <c r="R648" s="124"/>
      <c r="S648" s="34"/>
      <c r="U648" s="33"/>
    </row>
    <row r="649" spans="18:21" ht="15.95">
      <c r="R649" s="124"/>
      <c r="S649" s="34"/>
      <c r="U649" s="33"/>
    </row>
    <row r="650" spans="18:21" ht="15.95">
      <c r="R650" s="124"/>
      <c r="S650" s="34"/>
      <c r="U650" s="33"/>
    </row>
    <row r="651" spans="18:21" ht="15.95">
      <c r="R651" s="124"/>
      <c r="S651" s="34"/>
      <c r="U651" s="33"/>
    </row>
    <row r="652" spans="18:21" ht="15.95">
      <c r="R652" s="124"/>
      <c r="S652" s="34"/>
      <c r="U652" s="33"/>
    </row>
    <row r="653" spans="18:21" ht="15.95">
      <c r="R653" s="124"/>
      <c r="S653" s="34"/>
      <c r="U653" s="33"/>
    </row>
    <row r="654" spans="18:21" ht="15.95">
      <c r="R654" s="124"/>
      <c r="S654" s="34"/>
      <c r="U654" s="33"/>
    </row>
    <row r="655" spans="18:21" ht="15.95">
      <c r="R655" s="124"/>
      <c r="S655" s="34"/>
      <c r="U655" s="33"/>
    </row>
    <row r="656" spans="18:21" ht="15.95">
      <c r="R656" s="124"/>
      <c r="S656" s="34"/>
      <c r="U656" s="33"/>
    </row>
    <row r="657" spans="18:21" ht="15.95">
      <c r="R657" s="124"/>
      <c r="S657" s="34"/>
      <c r="U657" s="33"/>
    </row>
    <row r="658" spans="18:21" ht="15.95">
      <c r="R658" s="124"/>
      <c r="S658" s="34"/>
      <c r="U658" s="33"/>
    </row>
    <row r="659" spans="18:21" ht="15.95">
      <c r="R659" s="124"/>
      <c r="S659" s="34"/>
      <c r="U659" s="33"/>
    </row>
    <row r="660" spans="18:21" ht="15.95">
      <c r="R660" s="124"/>
      <c r="S660" s="34"/>
      <c r="U660" s="33"/>
    </row>
    <row r="661" spans="18:21" ht="15.95">
      <c r="R661" s="124"/>
      <c r="S661" s="34"/>
      <c r="U661" s="33"/>
    </row>
    <row r="662" spans="18:21" ht="15.95">
      <c r="R662" s="124"/>
      <c r="S662" s="34"/>
      <c r="U662" s="33"/>
    </row>
    <row r="663" spans="18:21" ht="15.95">
      <c r="R663" s="124"/>
      <c r="S663" s="34"/>
      <c r="U663" s="33"/>
    </row>
    <row r="664" spans="18:21" ht="15.95">
      <c r="R664" s="124"/>
      <c r="S664" s="34"/>
      <c r="U664" s="33"/>
    </row>
    <row r="665" spans="18:21" ht="15.95">
      <c r="R665" s="124"/>
      <c r="S665" s="34"/>
      <c r="U665" s="33"/>
    </row>
    <row r="666" spans="18:21" ht="15.95">
      <c r="R666" s="124"/>
      <c r="S666" s="34"/>
      <c r="U666" s="33"/>
    </row>
    <row r="667" spans="18:21" ht="15.95">
      <c r="R667" s="124"/>
      <c r="S667" s="34"/>
      <c r="U667" s="33"/>
    </row>
    <row r="668" spans="18:21" ht="15.95">
      <c r="R668" s="124"/>
      <c r="S668" s="34"/>
      <c r="U668" s="33"/>
    </row>
    <row r="669" spans="18:21" ht="15.95">
      <c r="R669" s="124"/>
      <c r="S669" s="34"/>
      <c r="U669" s="33"/>
    </row>
    <row r="670" spans="18:21" ht="15.95">
      <c r="R670" s="124"/>
      <c r="S670" s="34"/>
      <c r="U670" s="33"/>
    </row>
    <row r="671" spans="18:21" ht="15.95">
      <c r="R671" s="124"/>
      <c r="S671" s="34"/>
      <c r="U671" s="33"/>
    </row>
    <row r="672" spans="18:21" ht="15.95">
      <c r="R672" s="124"/>
      <c r="S672" s="34"/>
      <c r="U672" s="33"/>
    </row>
    <row r="673" spans="18:21" ht="15.95">
      <c r="R673" s="124"/>
      <c r="S673" s="34"/>
      <c r="U673" s="33"/>
    </row>
    <row r="674" spans="18:21" ht="15.95">
      <c r="R674" s="124"/>
      <c r="S674" s="34"/>
      <c r="U674" s="33"/>
    </row>
    <row r="675" spans="18:21" ht="15.95">
      <c r="R675" s="124"/>
      <c r="S675" s="34"/>
      <c r="U675" s="33"/>
    </row>
    <row r="676" spans="18:21" ht="15.95">
      <c r="R676" s="124"/>
      <c r="S676" s="34"/>
      <c r="U676" s="33"/>
    </row>
    <row r="677" spans="18:21" ht="15.95">
      <c r="R677" s="124"/>
      <c r="S677" s="34"/>
      <c r="U677" s="33"/>
    </row>
    <row r="678" spans="18:21" ht="15.95">
      <c r="R678" s="124"/>
      <c r="S678" s="34"/>
      <c r="U678" s="33"/>
    </row>
    <row r="679" spans="18:21" ht="15.95">
      <c r="R679" s="124"/>
      <c r="S679" s="34"/>
      <c r="U679" s="33"/>
    </row>
    <row r="680" spans="18:21" ht="15.95">
      <c r="R680" s="124"/>
      <c r="S680" s="34"/>
      <c r="U680" s="33"/>
    </row>
    <row r="681" spans="18:21" ht="15.95">
      <c r="R681" s="124"/>
      <c r="S681" s="34"/>
      <c r="U681" s="33"/>
    </row>
    <row r="682" spans="18:21" ht="15.95">
      <c r="R682" s="124"/>
      <c r="S682" s="34"/>
      <c r="U682" s="33"/>
    </row>
    <row r="683" spans="18:21" ht="15.95">
      <c r="R683" s="124"/>
      <c r="S683" s="34"/>
      <c r="U683" s="33"/>
    </row>
    <row r="684" spans="18:21" ht="15.95">
      <c r="R684" s="124"/>
      <c r="S684" s="34"/>
      <c r="U684" s="33"/>
    </row>
    <row r="685" spans="18:21" ht="15.95">
      <c r="R685" s="124"/>
      <c r="S685" s="34"/>
      <c r="U685" s="33"/>
    </row>
    <row r="686" spans="18:21" ht="15.95">
      <c r="R686" s="124"/>
      <c r="S686" s="34"/>
      <c r="U686" s="33"/>
    </row>
    <row r="687" spans="18:21" ht="15.95">
      <c r="R687" s="124"/>
      <c r="S687" s="34"/>
      <c r="U687" s="33"/>
    </row>
    <row r="688" spans="18:21" ht="15.95">
      <c r="R688" s="124"/>
      <c r="S688" s="34"/>
      <c r="U688" s="33"/>
    </row>
    <row r="689" spans="18:21" ht="15.95">
      <c r="R689" s="124"/>
      <c r="S689" s="34"/>
      <c r="U689" s="33"/>
    </row>
    <row r="690" spans="18:21" ht="15.95">
      <c r="R690" s="124"/>
      <c r="S690" s="34"/>
      <c r="U690" s="33"/>
    </row>
    <row r="691" spans="18:21" ht="15.95">
      <c r="R691" s="124"/>
      <c r="S691" s="34"/>
      <c r="U691" s="33"/>
    </row>
    <row r="692" spans="18:21" ht="15.95">
      <c r="R692" s="124"/>
      <c r="S692" s="34"/>
      <c r="U692" s="33"/>
    </row>
    <row r="693" spans="18:21" ht="15.95">
      <c r="R693" s="124"/>
      <c r="S693" s="34"/>
      <c r="U693" s="33"/>
    </row>
    <row r="694" spans="18:21" ht="15.95">
      <c r="R694" s="124"/>
      <c r="S694" s="34"/>
      <c r="U694" s="33"/>
    </row>
    <row r="695" spans="18:21" ht="15.95">
      <c r="R695" s="124"/>
      <c r="S695" s="34"/>
      <c r="U695" s="33"/>
    </row>
    <row r="696" spans="18:21" ht="15.95">
      <c r="R696" s="124"/>
      <c r="S696" s="34"/>
      <c r="U696" s="33"/>
    </row>
    <row r="697" spans="18:21" ht="15.95">
      <c r="R697" s="124"/>
      <c r="S697" s="34"/>
      <c r="U697" s="33"/>
    </row>
    <row r="698" spans="18:21" ht="15.95">
      <c r="R698" s="124"/>
      <c r="S698" s="34"/>
      <c r="U698" s="33"/>
    </row>
    <row r="699" spans="18:21" ht="15.95">
      <c r="R699" s="124"/>
      <c r="S699" s="34"/>
      <c r="U699" s="33"/>
    </row>
    <row r="700" spans="18:21" ht="15.95">
      <c r="R700" s="124"/>
      <c r="S700" s="34"/>
      <c r="U700" s="33"/>
    </row>
    <row r="701" spans="18:21" ht="15.95">
      <c r="R701" s="124"/>
      <c r="S701" s="34"/>
      <c r="U701" s="33"/>
    </row>
    <row r="702" spans="18:21" ht="15.95">
      <c r="R702" s="124"/>
      <c r="S702" s="34"/>
      <c r="U702" s="33"/>
    </row>
    <row r="703" spans="18:21" ht="15.95">
      <c r="R703" s="124"/>
      <c r="S703" s="34"/>
      <c r="U703" s="33"/>
    </row>
    <row r="704" spans="18:21" ht="15.95">
      <c r="R704" s="124"/>
      <c r="S704" s="34"/>
      <c r="U704" s="33"/>
    </row>
    <row r="705" spans="18:21" ht="15.95">
      <c r="R705" s="124"/>
      <c r="S705" s="34"/>
      <c r="U705" s="33"/>
    </row>
    <row r="706" spans="18:21" ht="15.95">
      <c r="R706" s="124"/>
      <c r="S706" s="34"/>
      <c r="U706" s="33"/>
    </row>
    <row r="707" spans="18:21" ht="15.95">
      <c r="R707" s="124"/>
      <c r="S707" s="34"/>
      <c r="U707" s="33"/>
    </row>
    <row r="708" spans="18:21" ht="15.95">
      <c r="R708" s="124"/>
      <c r="S708" s="34"/>
      <c r="U708" s="33"/>
    </row>
    <row r="709" spans="18:21" ht="15.95">
      <c r="R709" s="124"/>
      <c r="S709" s="34"/>
      <c r="U709" s="33"/>
    </row>
    <row r="710" spans="18:21" ht="15.95">
      <c r="R710" s="124"/>
      <c r="S710" s="34"/>
      <c r="U710" s="33"/>
    </row>
    <row r="711" spans="18:21" ht="15.95">
      <c r="R711" s="124"/>
      <c r="S711" s="34"/>
      <c r="U711" s="33"/>
    </row>
    <row r="712" spans="18:21" ht="15.95">
      <c r="R712" s="124"/>
      <c r="S712" s="34"/>
      <c r="U712" s="33"/>
    </row>
    <row r="713" spans="18:21" ht="15.95">
      <c r="R713" s="124"/>
      <c r="S713" s="34"/>
      <c r="U713" s="33"/>
    </row>
    <row r="714" spans="18:21" ht="15.95">
      <c r="R714" s="124"/>
      <c r="S714" s="34"/>
      <c r="U714" s="33"/>
    </row>
    <row r="715" spans="18:21" ht="15.95">
      <c r="R715" s="124"/>
      <c r="S715" s="34"/>
      <c r="U715" s="33"/>
    </row>
    <row r="716" spans="18:21" ht="15.95">
      <c r="R716" s="124"/>
      <c r="S716" s="34"/>
      <c r="U716" s="33"/>
    </row>
    <row r="717" spans="18:21" ht="15.95">
      <c r="R717" s="124"/>
      <c r="S717" s="34"/>
      <c r="U717" s="33"/>
    </row>
    <row r="718" spans="18:21" ht="15.95">
      <c r="R718" s="124"/>
      <c r="S718" s="34"/>
      <c r="U718" s="33"/>
    </row>
    <row r="719" spans="18:21" ht="15.95">
      <c r="R719" s="124"/>
      <c r="S719" s="34"/>
      <c r="U719" s="33"/>
    </row>
    <row r="720" spans="18:21" ht="15.95">
      <c r="R720" s="124"/>
      <c r="S720" s="34"/>
      <c r="U720" s="33"/>
    </row>
    <row r="721" spans="18:21" ht="15.95">
      <c r="R721" s="124"/>
      <c r="S721" s="34"/>
      <c r="U721" s="33"/>
    </row>
    <row r="722" spans="18:21" ht="15.95">
      <c r="R722" s="124"/>
      <c r="S722" s="34"/>
      <c r="U722" s="33"/>
    </row>
    <row r="723" spans="18:21" ht="15.95">
      <c r="R723" s="124"/>
      <c r="S723" s="34"/>
      <c r="U723" s="33"/>
    </row>
    <row r="724" spans="18:21" ht="15.95">
      <c r="R724" s="124"/>
      <c r="S724" s="34"/>
      <c r="U724" s="33"/>
    </row>
    <row r="725" spans="18:21" ht="15.95">
      <c r="R725" s="124"/>
      <c r="S725" s="34"/>
      <c r="U725" s="33"/>
    </row>
    <row r="726" spans="18:21" ht="15.95">
      <c r="R726" s="124"/>
      <c r="S726" s="34"/>
      <c r="U726" s="33"/>
    </row>
    <row r="727" spans="18:21" ht="15.95">
      <c r="R727" s="124"/>
      <c r="S727" s="34"/>
      <c r="U727" s="33"/>
    </row>
    <row r="728" spans="18:21" ht="15.95">
      <c r="R728" s="124"/>
      <c r="S728" s="34"/>
      <c r="U728" s="33"/>
    </row>
    <row r="729" spans="18:21" ht="15.95">
      <c r="R729" s="124"/>
      <c r="S729" s="34"/>
      <c r="U729" s="33"/>
    </row>
    <row r="730" spans="18:21" ht="15.95">
      <c r="R730" s="124"/>
      <c r="S730" s="34"/>
      <c r="U730" s="33"/>
    </row>
    <row r="731" spans="18:21" ht="15.95">
      <c r="R731" s="124"/>
      <c r="S731" s="34"/>
      <c r="U731" s="33"/>
    </row>
    <row r="732" spans="18:21" ht="15.95">
      <c r="R732" s="124"/>
      <c r="S732" s="34"/>
      <c r="U732" s="33"/>
    </row>
    <row r="733" spans="18:21" ht="15.95">
      <c r="R733" s="124"/>
      <c r="S733" s="34"/>
      <c r="U733" s="33"/>
    </row>
    <row r="734" spans="18:21" ht="15.95">
      <c r="R734" s="124"/>
      <c r="S734" s="34"/>
      <c r="U734" s="33"/>
    </row>
    <row r="735" spans="18:21" ht="15.95">
      <c r="R735" s="124"/>
      <c r="S735" s="34"/>
      <c r="U735" s="33"/>
    </row>
    <row r="736" spans="18:21" ht="15.95">
      <c r="R736" s="124"/>
      <c r="S736" s="34"/>
      <c r="U736" s="33"/>
    </row>
    <row r="737" spans="18:21" ht="15.95">
      <c r="R737" s="124"/>
      <c r="S737" s="34"/>
      <c r="U737" s="33"/>
    </row>
    <row r="738" spans="18:21" ht="15.95">
      <c r="R738" s="124"/>
      <c r="S738" s="34"/>
      <c r="U738" s="33"/>
    </row>
    <row r="739" spans="18:21" ht="15.95">
      <c r="R739" s="124"/>
      <c r="S739" s="34"/>
      <c r="U739" s="33"/>
    </row>
    <row r="740" spans="18:21" ht="15.95">
      <c r="R740" s="124"/>
      <c r="S740" s="34"/>
      <c r="U740" s="33"/>
    </row>
    <row r="741" spans="18:21" ht="15.95">
      <c r="R741" s="124"/>
      <c r="S741" s="34"/>
      <c r="U741" s="33"/>
    </row>
    <row r="742" spans="18:21" ht="15.95">
      <c r="R742" s="124"/>
      <c r="S742" s="34"/>
      <c r="U742" s="33"/>
    </row>
    <row r="743" spans="18:21" ht="15.95">
      <c r="R743" s="124"/>
      <c r="S743" s="34"/>
      <c r="U743" s="33"/>
    </row>
    <row r="744" spans="18:21" ht="15.95">
      <c r="R744" s="124"/>
      <c r="S744" s="34"/>
      <c r="U744" s="33"/>
    </row>
    <row r="745" spans="18:21" ht="15.95">
      <c r="R745" s="124"/>
      <c r="S745" s="34"/>
      <c r="U745" s="33"/>
    </row>
    <row r="746" spans="18:21" ht="15.95">
      <c r="R746" s="124"/>
      <c r="S746" s="34"/>
      <c r="U746" s="33"/>
    </row>
    <row r="747" spans="18:21" ht="15.95">
      <c r="R747" s="124"/>
      <c r="S747" s="34"/>
      <c r="U747" s="33"/>
    </row>
    <row r="748" spans="18:21" ht="15.95">
      <c r="R748" s="124"/>
      <c r="S748" s="34"/>
      <c r="U748" s="33"/>
    </row>
    <row r="749" spans="18:21" ht="15.95">
      <c r="R749" s="124"/>
      <c r="S749" s="34"/>
      <c r="U749" s="33"/>
    </row>
    <row r="750" spans="18:21" ht="15.95">
      <c r="R750" s="124"/>
      <c r="S750" s="34"/>
      <c r="U750" s="33"/>
    </row>
    <row r="751" spans="18:21" ht="15.95">
      <c r="R751" s="124"/>
      <c r="S751" s="34"/>
      <c r="U751" s="33"/>
    </row>
    <row r="752" spans="18:21" ht="15.95">
      <c r="R752" s="124"/>
      <c r="S752" s="34"/>
      <c r="U752" s="33"/>
    </row>
    <row r="753" spans="18:21" ht="15.95">
      <c r="R753" s="124"/>
      <c r="S753" s="34"/>
      <c r="U753" s="33"/>
    </row>
    <row r="754" spans="18:21" ht="15.95">
      <c r="R754" s="124"/>
      <c r="S754" s="34"/>
      <c r="U754" s="33"/>
    </row>
    <row r="755" spans="18:21" ht="15.95">
      <c r="R755" s="124"/>
      <c r="S755" s="34"/>
      <c r="U755" s="33"/>
    </row>
    <row r="756" spans="18:21" ht="15.95">
      <c r="R756" s="124"/>
      <c r="S756" s="34"/>
      <c r="U756" s="33"/>
    </row>
    <row r="757" spans="18:21" ht="15.95">
      <c r="R757" s="124"/>
      <c r="S757" s="34"/>
      <c r="U757" s="33"/>
    </row>
    <row r="758" spans="18:21" ht="15.95">
      <c r="R758" s="124"/>
      <c r="S758" s="34"/>
      <c r="U758" s="33"/>
    </row>
    <row r="759" spans="18:21" ht="15.95">
      <c r="R759" s="124"/>
      <c r="S759" s="34"/>
      <c r="U759" s="33"/>
    </row>
    <row r="760" spans="18:21" ht="15.95">
      <c r="R760" s="124"/>
      <c r="S760" s="34"/>
      <c r="U760" s="33"/>
    </row>
    <row r="761" spans="18:21" ht="15.95">
      <c r="R761" s="124"/>
      <c r="S761" s="34"/>
      <c r="U761" s="33"/>
    </row>
    <row r="762" spans="18:21" ht="15.95">
      <c r="R762" s="124"/>
      <c r="S762" s="34"/>
      <c r="U762" s="33"/>
    </row>
    <row r="763" spans="18:21" ht="15.95">
      <c r="R763" s="124"/>
      <c r="S763" s="34"/>
      <c r="U763" s="33"/>
    </row>
    <row r="764" spans="18:21" ht="15.95">
      <c r="R764" s="124"/>
      <c r="S764" s="34"/>
      <c r="U764" s="33"/>
    </row>
    <row r="765" spans="18:21" ht="15.95">
      <c r="R765" s="124"/>
      <c r="S765" s="34"/>
      <c r="U765" s="33"/>
    </row>
    <row r="766" spans="18:21" ht="15.95">
      <c r="R766" s="124"/>
      <c r="S766" s="34"/>
      <c r="U766" s="33"/>
    </row>
    <row r="767" spans="18:21" ht="15.95">
      <c r="R767" s="124"/>
      <c r="S767" s="34"/>
      <c r="U767" s="33"/>
    </row>
    <row r="768" spans="18:21" ht="15.95">
      <c r="R768" s="124"/>
      <c r="S768" s="34"/>
      <c r="U768" s="33"/>
    </row>
    <row r="769" spans="18:21" ht="15.95">
      <c r="R769" s="124"/>
      <c r="S769" s="34"/>
      <c r="U769" s="33"/>
    </row>
    <row r="770" spans="18:21" ht="15.95">
      <c r="R770" s="124"/>
      <c r="S770" s="34"/>
      <c r="U770" s="33"/>
    </row>
    <row r="771" spans="18:21" ht="15.95">
      <c r="R771" s="124"/>
      <c r="S771" s="34"/>
      <c r="U771" s="33"/>
    </row>
    <row r="772" spans="18:21" ht="15.95">
      <c r="R772" s="124"/>
      <c r="S772" s="34"/>
      <c r="U772" s="33"/>
    </row>
    <row r="773" spans="18:21" ht="15.95">
      <c r="R773" s="124"/>
      <c r="S773" s="34"/>
      <c r="U773" s="33"/>
    </row>
    <row r="774" spans="18:21" ht="15.95">
      <c r="R774" s="124"/>
      <c r="S774" s="34"/>
      <c r="U774" s="33"/>
    </row>
    <row r="775" spans="18:21" ht="15.95">
      <c r="R775" s="124"/>
      <c r="S775" s="34"/>
      <c r="U775" s="33"/>
    </row>
    <row r="776" spans="18:21" ht="15.95">
      <c r="R776" s="124"/>
      <c r="S776" s="34"/>
      <c r="U776" s="33"/>
    </row>
    <row r="777" spans="18:21" ht="15.95">
      <c r="R777" s="124"/>
      <c r="S777" s="34"/>
      <c r="U777" s="33"/>
    </row>
    <row r="778" spans="18:21" ht="15.95">
      <c r="R778" s="124"/>
      <c r="S778" s="34"/>
      <c r="U778" s="33"/>
    </row>
    <row r="779" spans="18:21" ht="15.95">
      <c r="R779" s="124"/>
      <c r="S779" s="34"/>
      <c r="U779" s="33"/>
    </row>
    <row r="780" spans="18:21" ht="15.95">
      <c r="R780" s="124"/>
      <c r="S780" s="34"/>
      <c r="U780" s="33"/>
    </row>
    <row r="781" spans="18:21" ht="15.95">
      <c r="R781" s="124"/>
      <c r="S781" s="34"/>
      <c r="U781" s="33"/>
    </row>
    <row r="782" spans="18:21" ht="15.95">
      <c r="R782" s="124"/>
      <c r="S782" s="34"/>
      <c r="U782" s="33"/>
    </row>
    <row r="783" spans="18:21" ht="15.95">
      <c r="R783" s="124"/>
      <c r="S783" s="34"/>
      <c r="U783" s="33"/>
    </row>
    <row r="784" spans="18:21" ht="15.95">
      <c r="R784" s="124"/>
      <c r="S784" s="34"/>
      <c r="U784" s="33"/>
    </row>
    <row r="785" spans="18:21" ht="15.95">
      <c r="R785" s="124"/>
      <c r="S785" s="34"/>
      <c r="U785" s="33"/>
    </row>
    <row r="786" spans="18:21" ht="15.95">
      <c r="R786" s="124"/>
      <c r="S786" s="34"/>
      <c r="U786" s="33"/>
    </row>
    <row r="787" spans="18:21" ht="15.95">
      <c r="R787" s="124"/>
      <c r="S787" s="34"/>
      <c r="U787" s="33"/>
    </row>
    <row r="788" spans="18:21" ht="15.95">
      <c r="R788" s="124"/>
      <c r="S788" s="34"/>
      <c r="U788" s="33"/>
    </row>
    <row r="789" spans="18:21" ht="15.95">
      <c r="R789" s="124"/>
      <c r="S789" s="34"/>
      <c r="U789" s="33"/>
    </row>
    <row r="790" spans="18:21" ht="15.95">
      <c r="R790" s="124"/>
      <c r="S790" s="34"/>
      <c r="U790" s="33"/>
    </row>
    <row r="791" spans="18:21" ht="15.95">
      <c r="R791" s="124"/>
      <c r="S791" s="34"/>
      <c r="U791" s="33"/>
    </row>
    <row r="792" spans="18:21" ht="15.95">
      <c r="R792" s="124"/>
      <c r="S792" s="34"/>
      <c r="U792" s="33"/>
    </row>
    <row r="793" spans="18:21" ht="15.95">
      <c r="R793" s="124"/>
      <c r="S793" s="34"/>
      <c r="U793" s="33"/>
    </row>
    <row r="794" spans="18:21" ht="15.95">
      <c r="R794" s="124"/>
      <c r="S794" s="34"/>
      <c r="U794" s="33"/>
    </row>
    <row r="795" spans="18:21" ht="15.95">
      <c r="R795" s="124"/>
      <c r="S795" s="34"/>
      <c r="U795" s="33"/>
    </row>
    <row r="796" spans="18:21" ht="15.95">
      <c r="R796" s="124"/>
      <c r="S796" s="34"/>
      <c r="U796" s="33"/>
    </row>
    <row r="797" spans="18:21" ht="15.95">
      <c r="R797" s="124"/>
      <c r="S797" s="34"/>
      <c r="U797" s="33"/>
    </row>
    <row r="798" spans="18:21" ht="15.95">
      <c r="R798" s="124"/>
      <c r="S798" s="34"/>
      <c r="U798" s="33"/>
    </row>
    <row r="799" spans="18:21" ht="15.95">
      <c r="R799" s="124"/>
      <c r="S799" s="34"/>
      <c r="U799" s="33"/>
    </row>
    <row r="800" spans="18:21" ht="15.95">
      <c r="R800" s="124"/>
      <c r="S800" s="34"/>
      <c r="U800" s="33"/>
    </row>
    <row r="801" spans="18:21" ht="15.95">
      <c r="R801" s="124"/>
      <c r="S801" s="34"/>
      <c r="U801" s="33"/>
    </row>
    <row r="802" spans="18:21" ht="15.95">
      <c r="R802" s="124"/>
      <c r="S802" s="34"/>
      <c r="U802" s="33"/>
    </row>
    <row r="803" spans="18:21" ht="15.95">
      <c r="R803" s="124"/>
      <c r="S803" s="34"/>
      <c r="U803" s="33"/>
    </row>
    <row r="804" spans="18:21" ht="15.95">
      <c r="R804" s="124"/>
      <c r="S804" s="34"/>
      <c r="U804" s="33"/>
    </row>
    <row r="805" spans="18:21" ht="15.95">
      <c r="R805" s="124"/>
      <c r="S805" s="34"/>
      <c r="U805" s="33"/>
    </row>
    <row r="806" spans="18:21" ht="15.95">
      <c r="R806" s="124"/>
      <c r="S806" s="34"/>
      <c r="U806" s="33"/>
    </row>
    <row r="807" spans="18:21" ht="15.95">
      <c r="R807" s="124"/>
      <c r="S807" s="34"/>
      <c r="U807" s="33"/>
    </row>
    <row r="808" spans="18:21" ht="15.95">
      <c r="R808" s="124"/>
      <c r="S808" s="34"/>
      <c r="U808" s="33"/>
    </row>
    <row r="809" spans="18:21" ht="15.95">
      <c r="R809" s="124"/>
      <c r="S809" s="34"/>
      <c r="U809" s="33"/>
    </row>
    <row r="810" spans="18:21" ht="15.95">
      <c r="R810" s="124"/>
      <c r="S810" s="34"/>
      <c r="U810" s="33"/>
    </row>
    <row r="811" spans="18:21" ht="15.95">
      <c r="R811" s="124"/>
      <c r="S811" s="34"/>
      <c r="U811" s="33"/>
    </row>
    <row r="812" spans="18:21" ht="15.95">
      <c r="R812" s="124"/>
      <c r="S812" s="34"/>
      <c r="U812" s="33"/>
    </row>
    <row r="813" spans="18:21" ht="15.95">
      <c r="R813" s="124"/>
      <c r="S813" s="34"/>
      <c r="U813" s="33"/>
    </row>
    <row r="814" spans="18:21" ht="15.95">
      <c r="R814" s="124"/>
      <c r="S814" s="34"/>
      <c r="U814" s="33"/>
    </row>
    <row r="815" spans="18:21" ht="15.95">
      <c r="R815" s="124"/>
      <c r="S815" s="34"/>
      <c r="U815" s="33"/>
    </row>
    <row r="816" spans="18:21" ht="15.95">
      <c r="R816" s="124"/>
      <c r="S816" s="34"/>
      <c r="U816" s="33"/>
    </row>
    <row r="817" spans="18:21" ht="15.95">
      <c r="R817" s="124"/>
      <c r="S817" s="34"/>
      <c r="U817" s="33"/>
    </row>
    <row r="818" spans="18:21" ht="15.95">
      <c r="R818" s="124"/>
      <c r="S818" s="34"/>
      <c r="U818" s="33"/>
    </row>
    <row r="819" spans="18:21" ht="15.95">
      <c r="R819" s="124"/>
      <c r="S819" s="34"/>
      <c r="U819" s="33"/>
    </row>
    <row r="820" spans="18:21" ht="15.95">
      <c r="R820" s="124"/>
      <c r="S820" s="34"/>
      <c r="U820" s="33"/>
    </row>
    <row r="821" spans="18:21" ht="15.95">
      <c r="R821" s="124"/>
      <c r="S821" s="34"/>
      <c r="U821" s="33"/>
    </row>
    <row r="822" spans="18:21" ht="15.95">
      <c r="R822" s="124"/>
      <c r="S822" s="34"/>
      <c r="U822" s="33"/>
    </row>
    <row r="823" spans="18:21" ht="15.95">
      <c r="R823" s="124"/>
      <c r="S823" s="34"/>
      <c r="U823" s="33"/>
    </row>
    <row r="824" spans="18:21" ht="15.95">
      <c r="R824" s="124"/>
      <c r="S824" s="34"/>
      <c r="U824" s="33"/>
    </row>
    <row r="825" spans="18:21" ht="15.95">
      <c r="R825" s="124"/>
      <c r="S825" s="34"/>
      <c r="U825" s="33"/>
    </row>
    <row r="826" spans="18:21" ht="15.95">
      <c r="R826" s="124"/>
      <c r="S826" s="34"/>
      <c r="U826" s="33"/>
    </row>
    <row r="827" spans="18:21" ht="15.95">
      <c r="R827" s="124"/>
      <c r="S827" s="34"/>
      <c r="U827" s="33"/>
    </row>
    <row r="828" spans="18:21" ht="15.95">
      <c r="R828" s="124"/>
      <c r="S828" s="34"/>
      <c r="U828" s="33"/>
    </row>
    <row r="829" spans="18:21" ht="15.95">
      <c r="R829" s="124"/>
      <c r="S829" s="34"/>
      <c r="U829" s="33"/>
    </row>
    <row r="830" spans="18:21" ht="15.95">
      <c r="R830" s="124"/>
      <c r="S830" s="34"/>
      <c r="U830" s="33"/>
    </row>
    <row r="831" spans="18:21" ht="15.95">
      <c r="R831" s="124"/>
      <c r="S831" s="34"/>
      <c r="U831" s="33"/>
    </row>
    <row r="832" spans="18:21" ht="15.95">
      <c r="R832" s="124"/>
      <c r="S832" s="34"/>
      <c r="U832" s="33"/>
    </row>
    <row r="833" spans="18:21" ht="15.95">
      <c r="R833" s="124"/>
      <c r="S833" s="34"/>
      <c r="U833" s="33"/>
    </row>
    <row r="834" spans="18:21" ht="15.95">
      <c r="R834" s="124"/>
      <c r="S834" s="34"/>
      <c r="U834" s="33"/>
    </row>
    <row r="835" spans="18:21" ht="15.95">
      <c r="R835" s="124"/>
      <c r="S835" s="34"/>
      <c r="U835" s="33"/>
    </row>
    <row r="836" spans="18:21" ht="15.95">
      <c r="R836" s="124"/>
      <c r="S836" s="34"/>
      <c r="U836" s="33"/>
    </row>
    <row r="837" spans="18:21" ht="15.95">
      <c r="R837" s="124"/>
      <c r="S837" s="34"/>
      <c r="U837" s="33"/>
    </row>
    <row r="838" spans="18:21" ht="15.95">
      <c r="R838" s="124"/>
      <c r="S838" s="34"/>
      <c r="U838" s="33"/>
    </row>
    <row r="839" spans="18:21" ht="15.95">
      <c r="R839" s="124"/>
      <c r="S839" s="34"/>
      <c r="U839" s="33"/>
    </row>
    <row r="840" spans="18:21" ht="15.95">
      <c r="R840" s="124"/>
      <c r="S840" s="34"/>
      <c r="U840" s="33"/>
    </row>
    <row r="841" spans="18:21" ht="15.95">
      <c r="R841" s="124"/>
      <c r="S841" s="34"/>
      <c r="U841" s="33"/>
    </row>
    <row r="842" spans="18:21" ht="15.95">
      <c r="R842" s="124"/>
      <c r="S842" s="34"/>
      <c r="U842" s="33"/>
    </row>
    <row r="843" spans="18:21" ht="15.95">
      <c r="R843" s="124"/>
      <c r="S843" s="34"/>
      <c r="U843" s="33"/>
    </row>
    <row r="844" spans="18:21" ht="15.95">
      <c r="R844" s="124"/>
      <c r="S844" s="34"/>
      <c r="U844" s="33"/>
    </row>
    <row r="845" spans="18:21" ht="15.95">
      <c r="R845" s="124"/>
      <c r="S845" s="34"/>
      <c r="U845" s="33"/>
    </row>
    <row r="846" spans="18:21" ht="15.95">
      <c r="R846" s="124"/>
      <c r="S846" s="34"/>
      <c r="U846" s="33"/>
    </row>
    <row r="847" spans="18:21" ht="15.95">
      <c r="R847" s="124"/>
      <c r="S847" s="34"/>
      <c r="U847" s="33"/>
    </row>
    <row r="848" spans="18:21" ht="15.95">
      <c r="R848" s="124"/>
      <c r="S848" s="34"/>
      <c r="U848" s="33"/>
    </row>
    <row r="849" spans="18:21" ht="15.95">
      <c r="R849" s="124"/>
      <c r="S849" s="34"/>
      <c r="U849" s="33"/>
    </row>
    <row r="850" spans="18:21" ht="15.95">
      <c r="R850" s="124"/>
      <c r="S850" s="34"/>
      <c r="U850" s="33"/>
    </row>
    <row r="851" spans="18:21" ht="15.95">
      <c r="R851" s="124"/>
      <c r="S851" s="34"/>
      <c r="U851" s="33"/>
    </row>
    <row r="852" spans="18:21" ht="15.95">
      <c r="R852" s="124"/>
      <c r="S852" s="34"/>
      <c r="U852" s="33"/>
    </row>
    <row r="853" spans="18:21" ht="15.95">
      <c r="R853" s="124"/>
      <c r="S853" s="34"/>
      <c r="U853" s="33"/>
    </row>
    <row r="854" spans="18:21" ht="15.95">
      <c r="R854" s="124"/>
      <c r="S854" s="34"/>
      <c r="U854" s="33"/>
    </row>
    <row r="855" spans="18:21" ht="15.95">
      <c r="R855" s="124"/>
      <c r="S855" s="34"/>
      <c r="U855" s="33"/>
    </row>
    <row r="856" spans="18:21" ht="15.95">
      <c r="R856" s="124"/>
      <c r="S856" s="34"/>
      <c r="U856" s="33"/>
    </row>
    <row r="857" spans="18:21" ht="15.95">
      <c r="R857" s="124"/>
      <c r="S857" s="34"/>
      <c r="U857" s="33"/>
    </row>
    <row r="858" spans="18:21" ht="15.95">
      <c r="R858" s="124"/>
      <c r="S858" s="34"/>
      <c r="U858" s="33"/>
    </row>
    <row r="859" spans="18:21" ht="15.95">
      <c r="R859" s="124"/>
      <c r="S859" s="34"/>
      <c r="U859" s="33"/>
    </row>
    <row r="860" spans="18:21" ht="15.95">
      <c r="R860" s="124"/>
      <c r="S860" s="34"/>
      <c r="U860" s="33"/>
    </row>
    <row r="861" spans="18:21" ht="15.95">
      <c r="R861" s="124"/>
      <c r="S861" s="34"/>
      <c r="U861" s="33"/>
    </row>
    <row r="862" spans="18:21" ht="15.95">
      <c r="R862" s="124"/>
      <c r="S862" s="34"/>
      <c r="U862" s="33"/>
    </row>
    <row r="863" spans="18:21" ht="15.95">
      <c r="R863" s="124"/>
      <c r="S863" s="34"/>
      <c r="U863" s="33"/>
    </row>
    <row r="864" spans="18:21" ht="15.95">
      <c r="R864" s="124"/>
      <c r="S864" s="34"/>
      <c r="U864" s="33"/>
    </row>
    <row r="865" spans="18:21" ht="15.95">
      <c r="R865" s="124"/>
      <c r="S865" s="34"/>
      <c r="U865" s="33"/>
    </row>
    <row r="866" spans="18:21" ht="15.95">
      <c r="R866" s="124"/>
      <c r="S866" s="34"/>
      <c r="U866" s="33"/>
    </row>
    <row r="867" spans="18:21" ht="15.95">
      <c r="R867" s="124"/>
      <c r="S867" s="34"/>
      <c r="U867" s="33"/>
    </row>
    <row r="868" spans="18:21" ht="15.95">
      <c r="R868" s="124"/>
      <c r="S868" s="34"/>
      <c r="U868" s="33"/>
    </row>
    <row r="869" spans="18:21" ht="15.95">
      <c r="R869" s="124"/>
      <c r="S869" s="34"/>
      <c r="U869" s="33"/>
    </row>
    <row r="870" spans="18:21" ht="15.95">
      <c r="R870" s="124"/>
      <c r="S870" s="34"/>
      <c r="U870" s="33"/>
    </row>
    <row r="871" spans="18:21" ht="15.95">
      <c r="R871" s="124"/>
      <c r="S871" s="34"/>
      <c r="U871" s="33"/>
    </row>
    <row r="872" spans="18:21" ht="15.95">
      <c r="R872" s="124"/>
      <c r="S872" s="34"/>
      <c r="U872" s="33"/>
    </row>
    <row r="873" spans="18:21" ht="15.95">
      <c r="R873" s="124"/>
      <c r="S873" s="34"/>
      <c r="U873" s="33"/>
    </row>
    <row r="874" spans="18:21" ht="15.95">
      <c r="R874" s="124"/>
      <c r="S874" s="34"/>
      <c r="U874" s="33"/>
    </row>
    <row r="875" spans="18:21" ht="15.95">
      <c r="R875" s="124"/>
      <c r="S875" s="34"/>
      <c r="U875" s="33"/>
    </row>
    <row r="876" spans="18:21" ht="15.95">
      <c r="R876" s="124"/>
      <c r="S876" s="34"/>
      <c r="U876" s="33"/>
    </row>
    <row r="877" spans="18:21" ht="15.95">
      <c r="R877" s="124"/>
      <c r="S877" s="34"/>
      <c r="U877" s="33"/>
    </row>
    <row r="878" spans="18:21" ht="15.95">
      <c r="R878" s="124"/>
      <c r="S878" s="34"/>
      <c r="U878" s="33"/>
    </row>
    <row r="879" spans="18:21" ht="15.95">
      <c r="R879" s="124"/>
      <c r="S879" s="34"/>
      <c r="U879" s="33"/>
    </row>
    <row r="880" spans="18:21" ht="15.95">
      <c r="R880" s="124"/>
      <c r="S880" s="34"/>
      <c r="U880" s="33"/>
    </row>
    <row r="881" spans="18:21" ht="15.95">
      <c r="R881" s="124"/>
      <c r="S881" s="34"/>
      <c r="U881" s="33"/>
    </row>
    <row r="882" spans="18:21" ht="15.95">
      <c r="R882" s="124"/>
      <c r="S882" s="34"/>
      <c r="U882" s="33"/>
    </row>
    <row r="883" spans="18:21" ht="15.95">
      <c r="R883" s="124"/>
      <c r="S883" s="34"/>
      <c r="U883" s="33"/>
    </row>
    <row r="884" spans="18:21" ht="15.95">
      <c r="R884" s="124"/>
      <c r="S884" s="34"/>
      <c r="U884" s="33"/>
    </row>
    <row r="885" spans="18:21" ht="15.95">
      <c r="R885" s="124"/>
      <c r="S885" s="34"/>
      <c r="U885" s="33"/>
    </row>
    <row r="886" spans="18:21" ht="15.95">
      <c r="R886" s="124"/>
      <c r="S886" s="34"/>
      <c r="U886" s="33"/>
    </row>
    <row r="887" spans="18:21" ht="15.95">
      <c r="R887" s="124"/>
      <c r="S887" s="34"/>
      <c r="U887" s="33"/>
    </row>
    <row r="888" spans="18:21" ht="15.95">
      <c r="R888" s="124"/>
      <c r="S888" s="34"/>
      <c r="U888" s="33"/>
    </row>
    <row r="889" spans="18:21" ht="15.95">
      <c r="R889" s="124"/>
      <c r="S889" s="34"/>
      <c r="U889" s="33"/>
    </row>
    <row r="890" spans="18:21" ht="15.95">
      <c r="R890" s="124"/>
      <c r="S890" s="34"/>
      <c r="U890" s="33"/>
    </row>
    <row r="891" spans="18:21" ht="15.95">
      <c r="R891" s="124"/>
      <c r="S891" s="34"/>
      <c r="U891" s="33"/>
    </row>
    <row r="892" spans="18:21" ht="15.95">
      <c r="R892" s="124"/>
      <c r="S892" s="34"/>
      <c r="U892" s="33"/>
    </row>
    <row r="893" spans="18:21" ht="15.95">
      <c r="R893" s="124"/>
      <c r="S893" s="34"/>
      <c r="U893" s="33"/>
    </row>
    <row r="894" spans="18:21" ht="15.95">
      <c r="R894" s="124"/>
      <c r="S894" s="34"/>
      <c r="U894" s="33"/>
    </row>
    <row r="895" spans="18:21" ht="15.95">
      <c r="R895" s="124"/>
      <c r="S895" s="34"/>
      <c r="U895" s="33"/>
    </row>
    <row r="896" spans="18:21" ht="15.95">
      <c r="R896" s="124"/>
      <c r="S896" s="34"/>
      <c r="U896" s="33"/>
    </row>
    <row r="897" spans="18:21" ht="15.95">
      <c r="R897" s="124"/>
      <c r="S897" s="34"/>
      <c r="U897" s="33"/>
    </row>
    <row r="898" spans="18:21" ht="15.95">
      <c r="R898" s="124"/>
      <c r="S898" s="34"/>
      <c r="U898" s="33"/>
    </row>
    <row r="899" spans="18:21" ht="15.95">
      <c r="R899" s="124"/>
      <c r="S899" s="34"/>
      <c r="U899" s="33"/>
    </row>
    <row r="900" spans="18:21" ht="15.95">
      <c r="R900" s="124"/>
      <c r="S900" s="34"/>
      <c r="U900" s="33"/>
    </row>
    <row r="901" spans="18:21" ht="15.95">
      <c r="R901" s="124"/>
      <c r="S901" s="34"/>
      <c r="U901" s="33"/>
    </row>
    <row r="902" spans="18:21" ht="15.95">
      <c r="R902" s="124"/>
      <c r="S902" s="34"/>
      <c r="U902" s="33"/>
    </row>
    <row r="903" spans="18:21" ht="15.95">
      <c r="R903" s="124"/>
      <c r="S903" s="34"/>
      <c r="U903" s="33"/>
    </row>
    <row r="904" spans="18:21" ht="15.95">
      <c r="R904" s="124"/>
      <c r="S904" s="34"/>
      <c r="U904" s="33"/>
    </row>
    <row r="905" spans="18:21" ht="15.95">
      <c r="R905" s="124"/>
      <c r="S905" s="34"/>
      <c r="U905" s="33"/>
    </row>
    <row r="906" spans="18:21" ht="15.95">
      <c r="R906" s="124"/>
      <c r="S906" s="34"/>
      <c r="U906" s="33"/>
    </row>
    <row r="907" spans="18:21" ht="15.95">
      <c r="R907" s="124"/>
      <c r="S907" s="34"/>
      <c r="U907" s="33"/>
    </row>
    <row r="908" spans="18:21" ht="15.95">
      <c r="R908" s="124"/>
      <c r="S908" s="34"/>
      <c r="U908" s="33"/>
    </row>
    <row r="909" spans="18:21" ht="15.95">
      <c r="R909" s="124"/>
      <c r="S909" s="34"/>
      <c r="U909" s="33"/>
    </row>
    <row r="910" spans="18:21" ht="15.95">
      <c r="R910" s="124"/>
      <c r="S910" s="34"/>
      <c r="U910" s="33"/>
    </row>
    <row r="911" spans="18:21" ht="15.95">
      <c r="R911" s="124"/>
      <c r="S911" s="34"/>
      <c r="U911" s="33"/>
    </row>
    <row r="912" spans="18:21" ht="15.95">
      <c r="R912" s="124"/>
      <c r="S912" s="34"/>
      <c r="U912" s="33"/>
    </row>
    <row r="913" spans="18:21" ht="15.95">
      <c r="R913" s="124"/>
      <c r="S913" s="34"/>
      <c r="U913" s="33"/>
    </row>
    <row r="914" spans="18:21" ht="15.95">
      <c r="R914" s="124"/>
      <c r="S914" s="34"/>
      <c r="U914" s="33"/>
    </row>
    <row r="915" spans="18:21" ht="15.95">
      <c r="R915" s="124"/>
      <c r="S915" s="34"/>
      <c r="U915" s="33"/>
    </row>
    <row r="916" spans="18:21" ht="15.95">
      <c r="R916" s="124"/>
      <c r="S916" s="34"/>
      <c r="U916" s="33"/>
    </row>
    <row r="917" spans="18:21" ht="15.95">
      <c r="R917" s="124"/>
      <c r="S917" s="34"/>
      <c r="U917" s="33"/>
    </row>
    <row r="918" spans="18:21" ht="15.95">
      <c r="R918" s="124"/>
      <c r="S918" s="34"/>
      <c r="U918" s="33"/>
    </row>
    <row r="919" spans="18:21" ht="15.95">
      <c r="R919" s="124"/>
      <c r="S919" s="34"/>
      <c r="U919" s="33"/>
    </row>
    <row r="920" spans="18:21" ht="15.95">
      <c r="R920" s="124"/>
      <c r="S920" s="34"/>
      <c r="U920" s="33"/>
    </row>
    <row r="921" spans="18:21" ht="15.95">
      <c r="R921" s="124"/>
      <c r="S921" s="34"/>
      <c r="U921" s="33"/>
    </row>
    <row r="922" spans="18:21" ht="15.95">
      <c r="R922" s="124"/>
      <c r="S922" s="34"/>
      <c r="U922" s="33"/>
    </row>
    <row r="923" spans="18:21" ht="15.95">
      <c r="R923" s="124"/>
      <c r="S923" s="34"/>
      <c r="U923" s="33"/>
    </row>
    <row r="924" spans="18:21" ht="15.95">
      <c r="R924" s="124"/>
      <c r="S924" s="34"/>
      <c r="U924" s="33"/>
    </row>
    <row r="925" spans="18:21" ht="15.95">
      <c r="R925" s="124"/>
      <c r="S925" s="34"/>
      <c r="U925" s="33"/>
    </row>
    <row r="926" spans="18:21" ht="15.95">
      <c r="R926" s="124"/>
      <c r="S926" s="34"/>
      <c r="U926" s="33"/>
    </row>
    <row r="927" spans="18:21" ht="15.95">
      <c r="R927" s="124"/>
      <c r="S927" s="34"/>
      <c r="U927" s="33"/>
    </row>
    <row r="928" spans="18:21" ht="15.95">
      <c r="R928" s="124"/>
      <c r="S928" s="34"/>
      <c r="U928" s="33"/>
    </row>
    <row r="929" spans="18:21" ht="15.95">
      <c r="R929" s="124"/>
      <c r="S929" s="34"/>
      <c r="U929" s="33"/>
    </row>
    <row r="930" spans="18:21" ht="15.95">
      <c r="R930" s="124"/>
      <c r="S930" s="34"/>
      <c r="U930" s="33"/>
    </row>
    <row r="931" spans="18:21" ht="15.95">
      <c r="R931" s="124"/>
      <c r="S931" s="34"/>
      <c r="U931" s="33"/>
    </row>
    <row r="932" spans="18:21" ht="15.95">
      <c r="R932" s="124"/>
      <c r="S932" s="34"/>
      <c r="U932" s="33"/>
    </row>
    <row r="933" spans="18:21" ht="15.95">
      <c r="R933" s="124"/>
      <c r="S933" s="34"/>
      <c r="U933" s="33"/>
    </row>
    <row r="934" spans="18:21" ht="15.95">
      <c r="R934" s="124"/>
      <c r="S934" s="34"/>
      <c r="U934" s="33"/>
    </row>
    <row r="935" spans="18:21" ht="15.95">
      <c r="R935" s="124"/>
      <c r="S935" s="34"/>
      <c r="U935" s="33"/>
    </row>
    <row r="936" spans="18:21" ht="15.95">
      <c r="R936" s="124"/>
      <c r="S936" s="34"/>
      <c r="U936" s="33"/>
    </row>
    <row r="937" spans="18:21" ht="15.95">
      <c r="R937" s="124"/>
      <c r="S937" s="34"/>
      <c r="U937" s="33"/>
    </row>
    <row r="938" spans="18:21" ht="15.95">
      <c r="R938" s="124"/>
      <c r="S938" s="34"/>
      <c r="U938" s="33"/>
    </row>
    <row r="939" spans="18:21" ht="15.95">
      <c r="R939" s="124"/>
      <c r="S939" s="34"/>
      <c r="U939" s="33"/>
    </row>
    <row r="940" spans="18:21" ht="15.95">
      <c r="R940" s="124"/>
      <c r="S940" s="34"/>
      <c r="U940" s="33"/>
    </row>
    <row r="941" spans="18:21" ht="15.95">
      <c r="R941" s="124"/>
      <c r="S941" s="34"/>
      <c r="U941" s="33"/>
    </row>
    <row r="942" spans="18:21" ht="15.95">
      <c r="R942" s="124"/>
      <c r="S942" s="34"/>
      <c r="U942" s="33"/>
    </row>
    <row r="943" spans="18:21" ht="15.95">
      <c r="R943" s="124"/>
      <c r="S943" s="34"/>
      <c r="U943" s="33"/>
    </row>
    <row r="944" spans="18:21" ht="15.95">
      <c r="R944" s="124"/>
      <c r="S944" s="34"/>
      <c r="U944" s="33"/>
    </row>
    <row r="945" spans="18:21" ht="15.95">
      <c r="R945" s="124"/>
      <c r="S945" s="34"/>
      <c r="U945" s="33"/>
    </row>
    <row r="946" spans="18:21" ht="15.95">
      <c r="R946" s="124"/>
      <c r="S946" s="34"/>
      <c r="U946" s="33"/>
    </row>
    <row r="947" spans="18:21" ht="15.95">
      <c r="R947" s="124"/>
      <c r="S947" s="34"/>
      <c r="U947" s="33"/>
    </row>
    <row r="948" spans="18:21" ht="15.95">
      <c r="R948" s="124"/>
      <c r="S948" s="34"/>
      <c r="U948" s="33"/>
    </row>
    <row r="949" spans="18:21" ht="15.95">
      <c r="R949" s="124"/>
      <c r="S949" s="34"/>
      <c r="U949" s="33"/>
    </row>
    <row r="950" spans="18:21" ht="15.95">
      <c r="R950" s="124"/>
      <c r="S950" s="34"/>
      <c r="U950" s="33"/>
    </row>
    <row r="951" spans="18:21" ht="15.95">
      <c r="R951" s="124"/>
      <c r="S951" s="34"/>
      <c r="U951" s="33"/>
    </row>
    <row r="952" spans="18:21" ht="15.95">
      <c r="R952" s="124"/>
      <c r="S952" s="34"/>
      <c r="U952" s="33"/>
    </row>
    <row r="953" spans="18:21" ht="15.95">
      <c r="R953" s="124"/>
      <c r="S953" s="34"/>
      <c r="U953" s="33"/>
    </row>
    <row r="954" spans="18:21" ht="15.95">
      <c r="R954" s="124"/>
      <c r="S954" s="34"/>
      <c r="U954" s="33"/>
    </row>
    <row r="955" spans="18:21" ht="15.95">
      <c r="R955" s="124"/>
      <c r="S955" s="34"/>
      <c r="U955" s="33"/>
    </row>
    <row r="956" spans="18:21" ht="15.95">
      <c r="R956" s="124"/>
      <c r="S956" s="34"/>
      <c r="U956" s="33"/>
    </row>
    <row r="957" spans="18:21" ht="15.95">
      <c r="R957" s="124"/>
      <c r="S957" s="34"/>
      <c r="U957" s="33"/>
    </row>
    <row r="958" spans="18:21" ht="15.95">
      <c r="R958" s="124"/>
      <c r="S958" s="34"/>
      <c r="U958" s="33"/>
    </row>
    <row r="959" spans="18:21" ht="15.95">
      <c r="R959" s="124"/>
      <c r="S959" s="34"/>
      <c r="U959" s="33"/>
    </row>
    <row r="960" spans="18:21" ht="15.95">
      <c r="R960" s="124"/>
      <c r="S960" s="34"/>
      <c r="U960" s="33"/>
    </row>
    <row r="961" spans="18:21" ht="15.95">
      <c r="R961" s="124"/>
      <c r="S961" s="34"/>
      <c r="U961" s="33"/>
    </row>
    <row r="962" spans="18:21" ht="15.95">
      <c r="R962" s="124"/>
      <c r="S962" s="34"/>
      <c r="U962" s="33"/>
    </row>
    <row r="963" spans="18:21" ht="15.95">
      <c r="R963" s="124"/>
      <c r="S963" s="34"/>
      <c r="U963" s="33"/>
    </row>
    <row r="964" spans="18:21" ht="15.95">
      <c r="R964" s="124"/>
      <c r="S964" s="34"/>
      <c r="U964" s="33"/>
    </row>
    <row r="965" spans="18:21" ht="15.95">
      <c r="R965" s="124"/>
      <c r="S965" s="34"/>
      <c r="U965" s="33"/>
    </row>
    <row r="966" spans="18:21" ht="15.95">
      <c r="R966" s="124"/>
      <c r="S966" s="34"/>
      <c r="U966" s="33"/>
    </row>
    <row r="967" spans="18:21" ht="15.95">
      <c r="R967" s="124"/>
      <c r="S967" s="34"/>
      <c r="U967" s="33"/>
    </row>
    <row r="968" spans="18:21" ht="15.95">
      <c r="R968" s="124"/>
      <c r="S968" s="34"/>
      <c r="U968" s="33"/>
    </row>
    <row r="969" spans="18:21" ht="15.95">
      <c r="R969" s="124"/>
      <c r="S969" s="34"/>
      <c r="U969" s="33"/>
    </row>
    <row r="970" spans="18:21" ht="15.95">
      <c r="R970" s="124"/>
      <c r="S970" s="34"/>
      <c r="U970" s="33"/>
    </row>
    <row r="971" spans="18:21" ht="15.95">
      <c r="R971" s="124"/>
      <c r="S971" s="34"/>
      <c r="U971" s="33"/>
    </row>
    <row r="972" spans="18:21" ht="15.95">
      <c r="R972" s="124"/>
      <c r="S972" s="34"/>
      <c r="U972" s="33"/>
    </row>
    <row r="973" spans="18:21" ht="15.95">
      <c r="R973" s="124"/>
      <c r="S973" s="34"/>
      <c r="U973" s="33"/>
    </row>
    <row r="974" spans="18:21" ht="15.95">
      <c r="R974" s="124"/>
      <c r="S974" s="34"/>
      <c r="U974" s="33"/>
    </row>
    <row r="975" spans="18:21" ht="15.95">
      <c r="R975" s="124"/>
      <c r="S975" s="34"/>
      <c r="U975" s="33"/>
    </row>
    <row r="976" spans="18:21" ht="15.95">
      <c r="R976" s="124"/>
      <c r="S976" s="34"/>
      <c r="U976" s="33"/>
    </row>
    <row r="977" spans="18:21" ht="15.95">
      <c r="R977" s="124"/>
      <c r="S977" s="34"/>
      <c r="U977" s="33"/>
    </row>
    <row r="978" spans="18:21" ht="15.95">
      <c r="R978" s="124"/>
      <c r="S978" s="34"/>
      <c r="U978" s="33"/>
    </row>
    <row r="979" spans="18:21" ht="15.95">
      <c r="R979" s="124"/>
      <c r="S979" s="34"/>
      <c r="U979" s="33"/>
    </row>
    <row r="980" spans="18:21" ht="15.95">
      <c r="R980" s="124"/>
      <c r="S980" s="34"/>
      <c r="U980" s="33"/>
    </row>
    <row r="981" spans="18:21" ht="15.95">
      <c r="R981" s="124"/>
      <c r="S981" s="34"/>
      <c r="U981" s="33"/>
    </row>
    <row r="982" spans="18:21" ht="15.95">
      <c r="R982" s="124"/>
      <c r="S982" s="34"/>
      <c r="U982" s="33"/>
    </row>
    <row r="983" spans="18:21" ht="15.95">
      <c r="R983" s="124"/>
      <c r="S983" s="34"/>
      <c r="U983" s="33"/>
    </row>
    <row r="984" spans="18:21" ht="15.95">
      <c r="R984" s="124"/>
      <c r="S984" s="34"/>
      <c r="U984" s="33"/>
    </row>
    <row r="985" spans="18:21" ht="15.95">
      <c r="R985" s="124"/>
      <c r="S985" s="34"/>
      <c r="U985" s="33"/>
    </row>
    <row r="986" spans="18:21" ht="15.95">
      <c r="R986" s="124"/>
      <c r="S986" s="34"/>
      <c r="U986" s="33"/>
    </row>
    <row r="987" spans="18:21" ht="15.95">
      <c r="R987" s="124"/>
      <c r="S987" s="34"/>
      <c r="U987" s="33"/>
    </row>
    <row r="988" spans="18:21" ht="15.95">
      <c r="R988" s="124"/>
      <c r="S988" s="34"/>
      <c r="U988" s="33"/>
    </row>
    <row r="989" spans="18:21" ht="15.95">
      <c r="R989" s="124"/>
      <c r="S989" s="34"/>
      <c r="U989" s="33"/>
    </row>
    <row r="990" spans="18:21" ht="15.95">
      <c r="R990" s="124"/>
      <c r="S990" s="34"/>
      <c r="U990" s="33"/>
    </row>
    <row r="991" spans="18:21" ht="15.95">
      <c r="R991" s="124"/>
      <c r="S991" s="34"/>
      <c r="U991" s="33"/>
    </row>
    <row r="992" spans="18:21" ht="15.95">
      <c r="R992" s="124"/>
      <c r="S992" s="34"/>
      <c r="U992" s="33"/>
    </row>
    <row r="993" spans="18:21" ht="15.95">
      <c r="R993" s="124"/>
      <c r="S993" s="34"/>
      <c r="U993" s="33"/>
    </row>
    <row r="994" spans="18:21" ht="15.95">
      <c r="R994" s="124"/>
      <c r="S994" s="34"/>
      <c r="U994" s="33"/>
    </row>
    <row r="995" spans="18:21" ht="15.95">
      <c r="R995" s="124"/>
      <c r="S995" s="34"/>
      <c r="U995" s="33"/>
    </row>
    <row r="996" spans="18:21" ht="15.95">
      <c r="R996" s="124"/>
      <c r="S996" s="34"/>
      <c r="U996" s="33"/>
    </row>
    <row r="997" spans="18:21" ht="15.95">
      <c r="R997" s="124"/>
      <c r="S997" s="34"/>
      <c r="U997" s="33"/>
    </row>
    <row r="998" spans="18:21" ht="15.95">
      <c r="R998" s="124"/>
      <c r="S998" s="34"/>
      <c r="U998" s="33"/>
    </row>
    <row r="999" spans="18:21" ht="15.95">
      <c r="R999" s="124"/>
      <c r="S999" s="34"/>
      <c r="U999" s="33"/>
    </row>
    <row r="1000" spans="18:21" ht="15.95">
      <c r="R1000" s="124"/>
      <c r="S1000" s="34"/>
      <c r="U1000" s="33"/>
    </row>
    <row r="1001" spans="18:21" ht="15.95">
      <c r="R1001" s="124"/>
      <c r="S1001" s="34"/>
      <c r="U1001" s="33"/>
    </row>
    <row r="1002" spans="18:21" ht="15.95">
      <c r="R1002" s="124"/>
      <c r="S1002" s="34"/>
      <c r="U1002" s="33"/>
    </row>
    <row r="1003" spans="18:21" ht="15.95">
      <c r="R1003" s="124"/>
      <c r="S1003" s="34"/>
      <c r="U1003" s="33"/>
    </row>
    <row r="1004" spans="18:21" ht="15.95">
      <c r="R1004" s="124"/>
      <c r="S1004" s="34"/>
      <c r="U1004" s="33"/>
    </row>
    <row r="1005" spans="18:21" ht="15.95">
      <c r="R1005" s="124"/>
      <c r="S1005" s="34"/>
      <c r="U1005" s="33"/>
    </row>
    <row r="1006" spans="18:21" ht="15.95">
      <c r="R1006" s="124"/>
      <c r="S1006" s="34"/>
      <c r="U1006" s="33"/>
    </row>
    <row r="1007" spans="18:21" ht="15.95">
      <c r="R1007" s="124"/>
      <c r="S1007" s="34"/>
      <c r="U1007" s="33"/>
    </row>
    <row r="1008" spans="18:21" ht="15.95">
      <c r="R1008" s="124"/>
      <c r="S1008" s="34"/>
      <c r="U1008" s="33"/>
    </row>
    <row r="1009" spans="18:21" ht="15.95">
      <c r="R1009" s="124"/>
      <c r="S1009" s="34"/>
      <c r="U1009" s="33"/>
    </row>
    <row r="1010" spans="18:21" ht="15.95">
      <c r="R1010" s="124"/>
      <c r="S1010" s="34"/>
      <c r="U1010" s="33"/>
    </row>
    <row r="1011" spans="18:21" ht="15.95">
      <c r="R1011" s="124"/>
      <c r="S1011" s="34"/>
      <c r="U1011" s="33"/>
    </row>
    <row r="1012" spans="18:21" ht="15.95">
      <c r="R1012" s="124"/>
      <c r="S1012" s="34"/>
      <c r="U1012" s="33"/>
    </row>
    <row r="1013" spans="18:21" ht="15.95">
      <c r="R1013" s="124"/>
      <c r="S1013" s="34"/>
      <c r="U1013" s="33"/>
    </row>
    <row r="1014" spans="18:21" ht="15.95">
      <c r="R1014" s="124"/>
      <c r="S1014" s="34"/>
      <c r="U1014" s="33"/>
    </row>
    <row r="1015" spans="18:21" ht="15.95">
      <c r="R1015" s="124"/>
      <c r="S1015" s="34"/>
      <c r="U1015" s="33"/>
    </row>
    <row r="1016" spans="18:21" ht="15.95">
      <c r="R1016" s="124"/>
      <c r="S1016" s="34"/>
      <c r="U1016" s="33"/>
    </row>
    <row r="1017" spans="18:21" ht="15.95">
      <c r="R1017" s="124"/>
      <c r="S1017" s="34"/>
      <c r="U1017" s="33"/>
    </row>
    <row r="1018" spans="18:21" ht="15.95">
      <c r="R1018" s="124"/>
      <c r="S1018" s="34"/>
      <c r="U1018" s="33"/>
    </row>
    <row r="1019" spans="18:21" ht="15.95">
      <c r="R1019" s="124"/>
      <c r="S1019" s="34"/>
      <c r="U1019" s="33"/>
    </row>
    <row r="1020" spans="18:21" ht="15.95">
      <c r="R1020" s="124"/>
      <c r="S1020" s="34"/>
      <c r="U1020" s="33"/>
    </row>
    <row r="1021" spans="18:21" ht="15.95">
      <c r="R1021" s="124"/>
      <c r="S1021" s="34"/>
      <c r="U1021" s="33"/>
    </row>
    <row r="1022" spans="18:21" ht="15.95">
      <c r="R1022" s="124"/>
      <c r="S1022" s="34"/>
      <c r="U1022" s="33"/>
    </row>
    <row r="1023" spans="18:21" ht="15.95">
      <c r="R1023" s="124"/>
      <c r="S1023" s="34"/>
      <c r="U1023" s="33"/>
    </row>
    <row r="1024" spans="18:21" ht="15.95">
      <c r="R1024" s="124"/>
      <c r="S1024" s="34"/>
      <c r="U1024" s="33"/>
    </row>
    <row r="1025" spans="18:21" ht="15.95">
      <c r="R1025" s="124"/>
      <c r="S1025" s="34"/>
      <c r="U1025" s="33"/>
    </row>
    <row r="1026" spans="18:21" ht="15.95">
      <c r="R1026" s="124"/>
      <c r="S1026" s="34"/>
      <c r="U1026" s="33"/>
    </row>
    <row r="1027" spans="18:21" ht="15.95">
      <c r="R1027" s="124"/>
      <c r="S1027" s="34"/>
      <c r="U1027" s="33"/>
    </row>
    <row r="1028" spans="18:21" ht="15.95">
      <c r="R1028" s="124"/>
      <c r="S1028" s="34"/>
      <c r="U1028" s="33"/>
    </row>
    <row r="1029" spans="18:21" ht="15.95">
      <c r="R1029" s="124"/>
      <c r="S1029" s="34"/>
      <c r="U1029" s="33"/>
    </row>
    <row r="1030" spans="18:21" ht="15.95">
      <c r="R1030" s="124"/>
      <c r="S1030" s="34"/>
      <c r="U1030" s="33"/>
    </row>
    <row r="1031" spans="18:21" ht="15.95">
      <c r="R1031" s="124"/>
      <c r="S1031" s="34"/>
      <c r="U1031" s="33"/>
    </row>
    <row r="1032" spans="18:21" ht="15.95">
      <c r="R1032" s="124"/>
      <c r="S1032" s="34"/>
      <c r="U1032" s="33"/>
    </row>
    <row r="1033" spans="18:21" ht="15.95">
      <c r="R1033" s="124"/>
      <c r="S1033" s="34"/>
      <c r="U1033" s="33"/>
    </row>
    <row r="1034" spans="18:21" ht="15.95">
      <c r="R1034" s="124"/>
      <c r="S1034" s="34"/>
      <c r="U1034" s="33"/>
    </row>
    <row r="1035" spans="18:21" ht="15.95">
      <c r="R1035" s="124"/>
      <c r="S1035" s="34"/>
      <c r="U1035" s="33"/>
    </row>
    <row r="1036" spans="18:21" ht="15.95">
      <c r="R1036" s="124"/>
      <c r="S1036" s="34"/>
      <c r="U1036" s="33"/>
    </row>
    <row r="1037" spans="18:21" ht="15.95">
      <c r="R1037" s="124"/>
      <c r="S1037" s="34"/>
      <c r="U1037" s="33"/>
    </row>
    <row r="1038" spans="18:21" ht="15.95">
      <c r="R1038" s="124"/>
      <c r="S1038" s="34"/>
      <c r="U1038" s="33"/>
    </row>
    <row r="1039" spans="18:21" ht="15.95">
      <c r="R1039" s="124"/>
      <c r="S1039" s="34"/>
      <c r="U1039" s="33"/>
    </row>
    <row r="1040" spans="18:21" ht="15.95">
      <c r="R1040" s="124"/>
      <c r="S1040" s="34"/>
      <c r="U1040" s="33"/>
    </row>
    <row r="1041" spans="18:21" ht="15.95">
      <c r="R1041" s="124"/>
      <c r="S1041" s="34"/>
      <c r="U1041" s="33"/>
    </row>
    <row r="1042" spans="18:21" ht="15.95">
      <c r="R1042" s="124"/>
      <c r="S1042" s="34"/>
      <c r="U1042" s="33"/>
    </row>
    <row r="1043" spans="18:21" ht="15.95">
      <c r="R1043" s="124"/>
      <c r="S1043" s="34"/>
      <c r="U1043" s="33"/>
    </row>
    <row r="1044" spans="18:21" ht="15.95">
      <c r="R1044" s="124"/>
      <c r="S1044" s="34"/>
      <c r="U1044" s="33"/>
    </row>
    <row r="1045" spans="18:21" ht="15.95">
      <c r="R1045" s="124"/>
      <c r="S1045" s="34"/>
      <c r="U1045" s="33"/>
    </row>
    <row r="1046" spans="18:21" ht="15.95">
      <c r="R1046" s="124"/>
      <c r="S1046" s="34"/>
      <c r="U1046" s="33"/>
    </row>
    <row r="1047" spans="18:21" ht="15.95">
      <c r="R1047" s="124"/>
      <c r="S1047" s="34"/>
      <c r="U1047" s="33"/>
    </row>
    <row r="1048" spans="18:21" ht="15.95">
      <c r="R1048" s="124"/>
      <c r="S1048" s="34"/>
      <c r="U1048" s="33"/>
    </row>
    <row r="1049" spans="18:21" ht="15.95">
      <c r="R1049" s="124"/>
      <c r="S1049" s="34"/>
      <c r="U1049" s="33"/>
    </row>
    <row r="1050" spans="18:21" ht="15.95">
      <c r="R1050" s="124"/>
      <c r="S1050" s="34"/>
      <c r="U1050" s="33"/>
    </row>
    <row r="1051" spans="18:21" ht="15.95">
      <c r="R1051" s="124"/>
      <c r="S1051" s="34"/>
      <c r="U1051" s="33"/>
    </row>
    <row r="1052" spans="18:21" ht="15.95">
      <c r="R1052" s="124"/>
      <c r="S1052" s="34"/>
      <c r="U1052" s="33"/>
    </row>
    <row r="1053" spans="18:21" ht="15.95">
      <c r="R1053" s="124"/>
      <c r="S1053" s="34"/>
      <c r="U1053" s="33"/>
    </row>
    <row r="1054" spans="18:21" ht="15.95">
      <c r="R1054" s="124"/>
      <c r="S1054" s="34"/>
      <c r="U1054" s="33"/>
    </row>
    <row r="1055" spans="18:21" ht="15.95">
      <c r="R1055" s="124"/>
      <c r="S1055" s="34"/>
      <c r="U1055" s="33"/>
    </row>
    <row r="1056" spans="18:21" ht="15.95">
      <c r="R1056" s="124"/>
      <c r="S1056" s="34"/>
      <c r="U1056" s="33"/>
    </row>
    <row r="1057" spans="18:21" ht="15.95">
      <c r="R1057" s="124"/>
      <c r="S1057" s="34"/>
      <c r="U1057" s="33"/>
    </row>
    <row r="1058" spans="18:21" ht="15.95">
      <c r="R1058" s="124"/>
      <c r="S1058" s="34"/>
      <c r="U1058" s="33"/>
    </row>
    <row r="1059" spans="18:21" ht="15.95">
      <c r="R1059" s="124"/>
      <c r="S1059" s="34"/>
      <c r="U1059" s="33"/>
    </row>
    <row r="1060" spans="18:21" ht="15.95">
      <c r="R1060" s="124"/>
      <c r="S1060" s="34"/>
      <c r="U1060" s="33"/>
    </row>
    <row r="1061" spans="18:21" ht="15.95">
      <c r="R1061" s="124"/>
      <c r="S1061" s="34"/>
      <c r="U1061" s="33"/>
    </row>
    <row r="1062" spans="18:21" ht="15.95">
      <c r="R1062" s="124"/>
      <c r="S1062" s="34"/>
      <c r="U1062" s="33"/>
    </row>
    <row r="1063" spans="18:21" ht="15.95">
      <c r="R1063" s="124"/>
      <c r="S1063" s="34"/>
      <c r="U1063" s="33"/>
    </row>
    <row r="1064" spans="18:21" ht="15.95">
      <c r="R1064" s="124"/>
      <c r="S1064" s="34"/>
      <c r="U1064" s="33"/>
    </row>
    <row r="1065" spans="18:21" ht="15.95">
      <c r="R1065" s="124"/>
      <c r="S1065" s="34"/>
      <c r="U1065" s="33"/>
    </row>
    <row r="1066" spans="18:21" ht="15.95">
      <c r="R1066" s="124"/>
      <c r="S1066" s="34"/>
      <c r="U1066" s="33"/>
    </row>
    <row r="1067" spans="18:21" ht="15.95">
      <c r="R1067" s="124"/>
      <c r="S1067" s="34"/>
      <c r="U1067" s="33"/>
    </row>
    <row r="1068" spans="18:21" ht="15.95">
      <c r="R1068" s="124"/>
      <c r="S1068" s="34"/>
      <c r="U1068" s="33"/>
    </row>
    <row r="1069" spans="18:21" ht="15.95">
      <c r="R1069" s="124"/>
      <c r="S1069" s="34"/>
      <c r="U1069" s="33"/>
    </row>
    <row r="1070" spans="18:21" ht="15.95">
      <c r="R1070" s="124"/>
      <c r="S1070" s="34"/>
      <c r="U1070" s="33"/>
    </row>
    <row r="1071" spans="18:21" ht="15.95">
      <c r="R1071" s="124"/>
      <c r="S1071" s="34"/>
      <c r="U1071" s="33"/>
    </row>
    <row r="1072" spans="18:21" ht="15.95">
      <c r="R1072" s="124"/>
      <c r="S1072" s="34"/>
      <c r="U1072" s="33"/>
    </row>
    <row r="1073" spans="18:21" ht="15.95">
      <c r="R1073" s="124"/>
      <c r="S1073" s="34"/>
      <c r="U1073" s="33"/>
    </row>
    <row r="1074" spans="18:21" ht="15.95">
      <c r="R1074" s="124"/>
      <c r="S1074" s="34"/>
      <c r="U1074" s="33"/>
    </row>
    <row r="1075" spans="18:21" ht="15.95">
      <c r="R1075" s="124"/>
      <c r="S1075" s="34"/>
      <c r="U1075" s="33"/>
    </row>
    <row r="1076" spans="18:21" ht="15.95">
      <c r="R1076" s="124"/>
      <c r="S1076" s="34"/>
      <c r="U1076" s="33"/>
    </row>
    <row r="1077" spans="18:21" ht="15.95">
      <c r="R1077" s="124"/>
      <c r="S1077" s="34"/>
      <c r="U1077" s="33"/>
    </row>
    <row r="1078" spans="18:21" ht="15.95">
      <c r="R1078" s="124"/>
      <c r="S1078" s="34"/>
      <c r="U1078" s="33"/>
    </row>
    <row r="1079" spans="18:21" ht="15.95">
      <c r="R1079" s="124"/>
      <c r="S1079" s="34"/>
      <c r="U1079" s="33"/>
    </row>
    <row r="1080" spans="18:21" ht="15.95">
      <c r="R1080" s="124"/>
      <c r="S1080" s="34"/>
      <c r="U1080" s="33"/>
    </row>
    <row r="1081" spans="18:21" ht="15.95">
      <c r="R1081" s="124"/>
      <c r="S1081" s="34"/>
      <c r="U1081" s="33"/>
    </row>
    <row r="1082" spans="18:21" ht="15.95">
      <c r="R1082" s="124"/>
      <c r="S1082" s="34"/>
      <c r="U1082" s="33"/>
    </row>
    <row r="1083" spans="18:21" ht="15.95">
      <c r="R1083" s="124"/>
      <c r="S1083" s="34"/>
      <c r="U1083" s="33"/>
    </row>
    <row r="1084" spans="18:21" ht="15.95">
      <c r="R1084" s="124"/>
      <c r="S1084" s="34"/>
      <c r="U1084" s="33"/>
    </row>
    <row r="1085" spans="18:21" ht="15.95">
      <c r="R1085" s="124"/>
      <c r="S1085" s="34"/>
      <c r="U1085" s="33"/>
    </row>
    <row r="1086" spans="18:21" ht="15.95">
      <c r="R1086" s="124"/>
      <c r="S1086" s="34"/>
      <c r="U1086" s="33"/>
    </row>
    <row r="1087" spans="18:21" ht="15.95">
      <c r="R1087" s="124"/>
      <c r="S1087" s="34"/>
      <c r="U1087" s="33"/>
    </row>
    <row r="1088" spans="18:21" ht="15.95">
      <c r="R1088" s="124"/>
      <c r="S1088" s="34"/>
      <c r="U1088" s="33"/>
    </row>
    <row r="1089" spans="18:21" ht="15.95">
      <c r="R1089" s="124"/>
      <c r="S1089" s="34"/>
      <c r="U1089" s="33"/>
    </row>
    <row r="1090" spans="18:21" ht="15.95">
      <c r="R1090" s="124"/>
      <c r="S1090" s="34"/>
      <c r="U1090" s="33"/>
    </row>
    <row r="1091" spans="18:21" ht="15.95">
      <c r="R1091" s="124"/>
      <c r="S1091" s="34"/>
      <c r="U1091" s="33"/>
    </row>
    <row r="1092" spans="18:21" ht="15.95">
      <c r="R1092" s="124"/>
      <c r="S1092" s="34"/>
      <c r="U1092" s="33"/>
    </row>
    <row r="1093" spans="18:21" ht="15.95">
      <c r="R1093" s="124"/>
      <c r="S1093" s="34"/>
      <c r="U1093" s="33"/>
    </row>
    <row r="1094" spans="18:21" ht="15.95">
      <c r="R1094" s="124"/>
      <c r="S1094" s="34"/>
      <c r="U1094" s="33"/>
    </row>
    <row r="1095" spans="18:21" ht="15.95">
      <c r="R1095" s="124"/>
      <c r="S1095" s="34"/>
      <c r="U1095" s="33"/>
    </row>
    <row r="1096" spans="18:21" ht="15.95">
      <c r="R1096" s="124"/>
      <c r="S1096" s="34"/>
      <c r="U1096" s="33"/>
    </row>
    <row r="1097" spans="18:21" ht="15.95">
      <c r="R1097" s="124"/>
      <c r="S1097" s="34"/>
      <c r="U1097" s="33"/>
    </row>
    <row r="1098" spans="18:21" ht="15.95">
      <c r="R1098" s="124"/>
      <c r="S1098" s="34"/>
      <c r="U1098" s="33"/>
    </row>
    <row r="1099" spans="18:21" ht="15.95">
      <c r="R1099" s="124"/>
      <c r="S1099" s="34"/>
      <c r="U1099" s="33"/>
    </row>
    <row r="1100" spans="18:21" ht="15.95">
      <c r="R1100" s="124"/>
      <c r="S1100" s="34"/>
      <c r="U1100" s="33"/>
    </row>
    <row r="1101" spans="18:21" ht="15.95">
      <c r="R1101" s="124"/>
      <c r="S1101" s="34"/>
      <c r="U1101" s="33"/>
    </row>
    <row r="1102" spans="18:21" ht="15.95">
      <c r="R1102" s="124"/>
      <c r="S1102" s="34"/>
      <c r="U1102" s="33"/>
    </row>
    <row r="1103" spans="18:21" ht="15.95">
      <c r="R1103" s="124"/>
      <c r="S1103" s="34"/>
      <c r="U1103" s="33"/>
    </row>
    <row r="1104" spans="18:21" ht="15.95">
      <c r="R1104" s="124"/>
      <c r="S1104" s="34"/>
      <c r="U1104" s="33"/>
    </row>
    <row r="1105" spans="18:21" ht="15.95">
      <c r="R1105" s="124"/>
      <c r="S1105" s="34"/>
      <c r="U1105" s="33"/>
    </row>
    <row r="1106" spans="18:21" ht="15.95">
      <c r="R1106" s="124"/>
      <c r="S1106" s="34"/>
      <c r="U1106" s="33"/>
    </row>
    <row r="1107" spans="18:21" ht="15.95">
      <c r="R1107" s="124"/>
      <c r="S1107" s="34"/>
      <c r="U1107" s="33"/>
    </row>
    <row r="1108" spans="18:21" ht="15.95">
      <c r="R1108" s="124"/>
      <c r="S1108" s="34"/>
      <c r="U1108" s="33"/>
    </row>
    <row r="1109" spans="18:21" ht="15.95">
      <c r="R1109" s="124"/>
      <c r="S1109" s="34"/>
      <c r="U1109" s="33"/>
    </row>
    <row r="1110" spans="18:21" ht="15.95">
      <c r="R1110" s="124"/>
      <c r="S1110" s="34"/>
      <c r="U1110" s="33"/>
    </row>
    <row r="1111" spans="18:21" ht="15.95">
      <c r="R1111" s="124"/>
      <c r="S1111" s="34"/>
      <c r="U1111" s="33"/>
    </row>
    <row r="1112" spans="18:21" ht="15.95">
      <c r="R1112" s="124"/>
      <c r="S1112" s="34"/>
      <c r="U1112" s="33"/>
    </row>
    <row r="1113" spans="18:21" ht="15.95">
      <c r="R1113" s="124"/>
      <c r="S1113" s="34"/>
      <c r="U1113" s="33"/>
    </row>
    <row r="1114" spans="18:21" ht="15.95">
      <c r="R1114" s="124"/>
      <c r="S1114" s="34"/>
      <c r="U1114" s="33"/>
    </row>
    <row r="1115" spans="18:21" ht="15.95">
      <c r="R1115" s="124"/>
      <c r="S1115" s="34"/>
      <c r="U1115" s="33"/>
    </row>
    <row r="1116" spans="18:21" ht="15.95">
      <c r="R1116" s="124"/>
      <c r="S1116" s="34"/>
      <c r="U1116" s="33"/>
    </row>
    <row r="1117" spans="18:21" ht="15.95">
      <c r="R1117" s="124"/>
      <c r="S1117" s="34"/>
      <c r="U1117" s="33"/>
    </row>
    <row r="1118" spans="18:21" ht="15.95">
      <c r="R1118" s="124"/>
      <c r="S1118" s="34"/>
      <c r="U1118" s="33"/>
    </row>
    <row r="1119" spans="18:21" ht="15.95">
      <c r="R1119" s="124"/>
      <c r="S1119" s="34"/>
      <c r="U1119" s="33"/>
    </row>
    <row r="1120" spans="18:21" ht="15.95">
      <c r="R1120" s="124"/>
      <c r="S1120" s="34"/>
      <c r="U1120" s="33"/>
    </row>
    <row r="1121" spans="18:21" ht="15.95">
      <c r="R1121" s="124"/>
      <c r="S1121" s="34"/>
      <c r="U1121" s="33"/>
    </row>
    <row r="1122" spans="18:21" ht="15.95">
      <c r="R1122" s="124"/>
      <c r="S1122" s="34"/>
      <c r="U1122" s="33"/>
    </row>
    <row r="1123" spans="18:21" ht="15.95">
      <c r="R1123" s="124"/>
      <c r="S1123" s="34"/>
      <c r="U1123" s="33"/>
    </row>
    <row r="1124" spans="18:21" ht="15.95">
      <c r="R1124" s="124"/>
      <c r="S1124" s="34"/>
      <c r="U1124" s="33"/>
    </row>
    <row r="1125" spans="18:21" ht="15.95">
      <c r="R1125" s="124"/>
      <c r="S1125" s="34"/>
      <c r="U1125" s="33"/>
    </row>
    <row r="1126" spans="18:21" ht="15.95">
      <c r="R1126" s="124"/>
      <c r="S1126" s="34"/>
      <c r="U1126" s="33"/>
    </row>
    <row r="1127" spans="18:21" ht="15.95">
      <c r="R1127" s="124"/>
      <c r="S1127" s="34"/>
      <c r="U1127" s="33"/>
    </row>
    <row r="1128" spans="18:21" ht="15.95">
      <c r="R1128" s="124"/>
      <c r="S1128" s="34"/>
      <c r="U1128" s="33"/>
    </row>
    <row r="1129" spans="18:21" ht="15.95">
      <c r="R1129" s="124"/>
      <c r="S1129" s="34"/>
      <c r="U1129" s="33"/>
    </row>
    <row r="1130" spans="18:21" ht="15.95">
      <c r="R1130" s="124"/>
      <c r="S1130" s="34"/>
      <c r="U1130" s="33"/>
    </row>
    <row r="1131" spans="18:21" ht="15.95">
      <c r="R1131" s="124"/>
      <c r="S1131" s="34"/>
      <c r="U1131" s="33"/>
    </row>
    <row r="1132" spans="18:21" ht="15.95">
      <c r="R1132" s="124"/>
      <c r="S1132" s="34"/>
      <c r="U1132" s="33"/>
    </row>
    <row r="1133" spans="18:21" ht="15.95">
      <c r="R1133" s="124"/>
      <c r="S1133" s="34"/>
      <c r="U1133" s="33"/>
    </row>
    <row r="1134" spans="18:21" ht="15.95">
      <c r="R1134" s="124"/>
      <c r="S1134" s="34"/>
      <c r="U1134" s="33"/>
    </row>
    <row r="1135" spans="18:21" ht="15.95">
      <c r="R1135" s="124"/>
      <c r="S1135" s="34"/>
      <c r="U1135" s="33"/>
    </row>
    <row r="1136" spans="18:21" ht="15.95">
      <c r="R1136" s="124"/>
      <c r="S1136" s="34"/>
      <c r="U1136" s="33"/>
    </row>
    <row r="1137" spans="18:21" ht="15.95">
      <c r="R1137" s="124"/>
      <c r="S1137" s="34"/>
      <c r="U1137" s="33"/>
    </row>
    <row r="1138" spans="18:21" ht="15.95">
      <c r="R1138" s="124"/>
      <c r="S1138" s="34"/>
      <c r="U1138" s="33"/>
    </row>
    <row r="1139" spans="18:21" ht="15.95">
      <c r="R1139" s="124"/>
      <c r="S1139" s="34"/>
      <c r="U1139" s="33"/>
    </row>
    <row r="1140" spans="18:21" ht="15.95">
      <c r="R1140" s="124"/>
      <c r="S1140" s="34"/>
      <c r="U1140" s="33"/>
    </row>
    <row r="1141" spans="18:21" ht="15.95">
      <c r="R1141" s="124"/>
      <c r="S1141" s="34"/>
      <c r="U1141" s="33"/>
    </row>
    <row r="1142" spans="18:21" ht="15.95">
      <c r="R1142" s="124"/>
      <c r="S1142" s="34"/>
      <c r="U1142" s="33"/>
    </row>
    <row r="1143" spans="18:21" ht="15.95">
      <c r="R1143" s="124"/>
      <c r="S1143" s="34"/>
      <c r="U1143" s="33"/>
    </row>
    <row r="1144" spans="18:21" ht="15.95">
      <c r="R1144" s="124"/>
      <c r="S1144" s="34"/>
      <c r="U1144" s="33"/>
    </row>
    <row r="1145" spans="18:21" ht="15.95">
      <c r="R1145" s="124"/>
      <c r="S1145" s="34"/>
      <c r="U1145" s="33"/>
    </row>
    <row r="1146" spans="18:21" ht="15.95">
      <c r="R1146" s="124"/>
      <c r="S1146" s="34"/>
      <c r="U1146" s="33"/>
    </row>
    <row r="1147" spans="18:21" ht="15.95">
      <c r="R1147" s="124"/>
      <c r="S1147" s="34"/>
      <c r="U1147" s="33"/>
    </row>
    <row r="1148" spans="18:21" ht="15.95">
      <c r="R1148" s="124"/>
      <c r="S1148" s="34"/>
      <c r="U1148" s="33"/>
    </row>
    <row r="1149" spans="18:21" ht="15.95">
      <c r="R1149" s="124"/>
      <c r="S1149" s="34"/>
      <c r="U1149" s="33"/>
    </row>
    <row r="1150" spans="18:21" ht="15.95">
      <c r="R1150" s="124"/>
      <c r="S1150" s="34"/>
      <c r="U1150" s="33"/>
    </row>
    <row r="1151" spans="18:21" ht="15.95">
      <c r="R1151" s="124"/>
      <c r="S1151" s="34"/>
      <c r="U1151" s="33"/>
    </row>
    <row r="1152" spans="18:21" ht="15.95">
      <c r="R1152" s="124"/>
      <c r="S1152" s="34"/>
      <c r="U1152" s="33"/>
    </row>
    <row r="1153" spans="18:21" ht="15.95">
      <c r="R1153" s="124"/>
      <c r="S1153" s="34"/>
      <c r="U1153" s="33"/>
    </row>
    <row r="1154" spans="18:21" ht="15.95">
      <c r="R1154" s="124"/>
      <c r="S1154" s="34"/>
      <c r="U1154" s="33"/>
    </row>
    <row r="1155" spans="18:21" ht="15.95">
      <c r="R1155" s="124"/>
      <c r="S1155" s="34"/>
      <c r="U1155" s="33"/>
    </row>
    <row r="1156" spans="18:21" ht="15.95">
      <c r="R1156" s="124"/>
      <c r="S1156" s="34"/>
      <c r="U1156" s="33"/>
    </row>
    <row r="1157" spans="18:21" ht="15.95">
      <c r="R1157" s="124"/>
      <c r="S1157" s="34"/>
      <c r="U1157" s="33"/>
    </row>
    <row r="1158" spans="18:21" ht="15.95">
      <c r="R1158" s="124"/>
      <c r="S1158" s="34"/>
      <c r="U1158" s="33"/>
    </row>
    <row r="1159" spans="18:21" ht="15.95">
      <c r="R1159" s="124"/>
      <c r="S1159" s="34"/>
      <c r="U1159" s="33"/>
    </row>
    <row r="1160" spans="18:21" ht="15.95">
      <c r="R1160" s="124"/>
      <c r="S1160" s="34"/>
      <c r="U1160" s="33"/>
    </row>
    <row r="1161" spans="18:21" ht="15.95">
      <c r="R1161" s="124"/>
      <c r="S1161" s="34"/>
      <c r="U1161" s="33"/>
    </row>
    <row r="1162" spans="18:21" ht="15.95">
      <c r="R1162" s="124"/>
      <c r="S1162" s="34"/>
      <c r="U1162" s="33"/>
    </row>
    <row r="1163" spans="18:21" ht="15.95">
      <c r="R1163" s="124"/>
      <c r="S1163" s="34"/>
      <c r="U1163" s="33"/>
    </row>
    <row r="1164" spans="18:21" ht="15.95">
      <c r="R1164" s="124"/>
      <c r="S1164" s="34"/>
      <c r="U1164" s="33"/>
    </row>
    <row r="1165" spans="18:21" ht="15.95">
      <c r="R1165" s="124"/>
      <c r="S1165" s="34"/>
      <c r="U1165" s="33"/>
    </row>
    <row r="1166" spans="18:21" ht="15.95">
      <c r="R1166" s="124"/>
      <c r="S1166" s="34"/>
      <c r="U1166" s="33"/>
    </row>
    <row r="1167" spans="18:21" ht="15.95">
      <c r="R1167" s="124"/>
      <c r="S1167" s="34"/>
      <c r="U1167" s="33"/>
    </row>
    <row r="1168" spans="18:21" ht="15.95">
      <c r="R1168" s="124"/>
      <c r="S1168" s="34"/>
      <c r="U1168" s="33"/>
    </row>
    <row r="1169" spans="18:21" ht="15.95">
      <c r="R1169" s="124"/>
      <c r="S1169" s="34"/>
      <c r="U1169" s="33"/>
    </row>
    <row r="1170" spans="18:21" ht="15.95">
      <c r="R1170" s="124"/>
      <c r="S1170" s="34"/>
      <c r="U1170" s="33"/>
    </row>
    <row r="1171" spans="18:21" ht="15.95">
      <c r="R1171" s="124"/>
      <c r="S1171" s="34"/>
      <c r="U1171" s="33"/>
    </row>
    <row r="1172" spans="18:21" ht="15.95">
      <c r="R1172" s="124"/>
      <c r="S1172" s="34"/>
      <c r="U1172" s="33"/>
    </row>
    <row r="1173" spans="18:21" ht="15.95">
      <c r="R1173" s="124"/>
      <c r="S1173" s="34"/>
      <c r="U1173" s="33"/>
    </row>
    <row r="1174" spans="18:21" ht="15.95">
      <c r="R1174" s="124"/>
      <c r="S1174" s="34"/>
      <c r="U1174" s="33"/>
    </row>
    <row r="1175" spans="18:21" ht="15.95">
      <c r="R1175" s="124"/>
      <c r="S1175" s="34"/>
      <c r="U1175" s="33"/>
    </row>
    <row r="1176" spans="18:21" ht="15.95">
      <c r="R1176" s="124"/>
      <c r="S1176" s="34"/>
      <c r="U1176" s="33"/>
    </row>
    <row r="1177" spans="18:21" ht="15.95">
      <c r="R1177" s="124"/>
      <c r="S1177" s="34"/>
      <c r="U1177" s="33"/>
    </row>
    <row r="1178" spans="18:21" ht="15.95">
      <c r="R1178" s="124"/>
      <c r="S1178" s="34"/>
      <c r="U1178" s="33"/>
    </row>
    <row r="1179" spans="18:21" ht="15.95">
      <c r="R1179" s="124"/>
      <c r="S1179" s="34"/>
      <c r="U1179" s="33"/>
    </row>
    <row r="1180" spans="18:21" ht="15.95">
      <c r="R1180" s="124"/>
      <c r="S1180" s="34"/>
      <c r="U1180" s="33"/>
    </row>
    <row r="1181" spans="18:21" ht="15.95">
      <c r="R1181" s="124"/>
      <c r="S1181" s="34"/>
      <c r="U1181" s="33"/>
    </row>
    <row r="1182" spans="18:21" ht="15.95">
      <c r="R1182" s="124"/>
      <c r="S1182" s="34"/>
      <c r="U1182" s="33"/>
    </row>
    <row r="1183" spans="18:21" ht="15.95">
      <c r="R1183" s="124"/>
      <c r="S1183" s="34"/>
      <c r="U1183" s="33"/>
    </row>
    <row r="1184" spans="18:21" ht="15.95">
      <c r="R1184" s="124"/>
      <c r="S1184" s="34"/>
      <c r="U1184" s="33"/>
    </row>
    <row r="1185" spans="18:21" ht="15.95">
      <c r="R1185" s="124"/>
      <c r="S1185" s="34"/>
      <c r="U1185" s="33"/>
    </row>
    <row r="1186" spans="18:21" ht="15.95">
      <c r="R1186" s="124"/>
      <c r="S1186" s="34"/>
      <c r="U1186" s="33"/>
    </row>
    <row r="1187" spans="18:21" ht="15.95">
      <c r="R1187" s="124"/>
      <c r="S1187" s="34"/>
      <c r="U1187" s="33"/>
    </row>
    <row r="1188" spans="18:21" ht="15.95">
      <c r="R1188" s="124"/>
      <c r="S1188" s="34"/>
      <c r="U1188" s="33"/>
    </row>
    <row r="1189" spans="18:21" ht="15.95">
      <c r="R1189" s="124"/>
      <c r="S1189" s="34"/>
      <c r="U1189" s="33"/>
    </row>
    <row r="1190" spans="18:21" ht="15.95">
      <c r="R1190" s="124"/>
      <c r="S1190" s="34"/>
      <c r="U1190" s="33"/>
    </row>
    <row r="1191" spans="18:21" ht="15.95">
      <c r="R1191" s="124"/>
      <c r="S1191" s="34"/>
      <c r="U1191" s="33"/>
    </row>
    <row r="1192" spans="18:21" ht="15.95">
      <c r="R1192" s="124"/>
      <c r="S1192" s="34"/>
      <c r="U1192" s="33"/>
    </row>
    <row r="1193" spans="18:21" ht="15.95">
      <c r="R1193" s="124"/>
      <c r="S1193" s="34"/>
      <c r="U1193" s="33"/>
    </row>
    <row r="1194" spans="18:21" ht="15.95">
      <c r="R1194" s="124"/>
      <c r="S1194" s="34"/>
      <c r="U1194" s="33"/>
    </row>
    <row r="1195" spans="18:21" ht="15.95">
      <c r="R1195" s="124"/>
      <c r="S1195" s="34"/>
      <c r="U1195" s="33"/>
    </row>
    <row r="1196" spans="18:21" ht="15.95">
      <c r="R1196" s="124"/>
      <c r="S1196" s="34"/>
      <c r="U1196" s="33"/>
    </row>
    <row r="1197" spans="18:21" ht="15.95">
      <c r="R1197" s="124"/>
      <c r="S1197" s="34"/>
      <c r="U1197" s="33"/>
    </row>
    <row r="1198" spans="18:21" ht="15.95">
      <c r="R1198" s="124"/>
      <c r="S1198" s="34"/>
      <c r="U1198" s="33"/>
    </row>
    <row r="1199" spans="18:21" ht="15.95">
      <c r="R1199" s="124"/>
      <c r="S1199" s="34"/>
      <c r="U1199" s="33"/>
    </row>
    <row r="1200" spans="18:21" ht="15.95">
      <c r="R1200" s="124"/>
      <c r="S1200" s="34"/>
      <c r="U1200" s="33"/>
    </row>
    <row r="1201" spans="18:21" ht="15.95">
      <c r="R1201" s="124"/>
      <c r="S1201" s="34"/>
      <c r="U1201" s="33"/>
    </row>
    <row r="1202" spans="18:21" ht="15.95">
      <c r="R1202" s="124"/>
      <c r="S1202" s="34"/>
      <c r="U1202" s="33"/>
    </row>
    <row r="1203" spans="18:21" ht="15.95">
      <c r="R1203" s="124"/>
      <c r="S1203" s="34"/>
      <c r="U1203" s="33"/>
    </row>
    <row r="1204" spans="18:21" ht="15.95">
      <c r="R1204" s="124"/>
      <c r="S1204" s="34"/>
      <c r="U1204" s="33"/>
    </row>
    <row r="1205" spans="18:21" ht="15.95">
      <c r="R1205" s="124"/>
      <c r="S1205" s="34"/>
      <c r="U1205" s="33"/>
    </row>
    <row r="1206" spans="18:21" ht="15.95">
      <c r="R1206" s="124"/>
      <c r="S1206" s="34"/>
      <c r="U1206" s="33"/>
    </row>
    <row r="1207" spans="18:21" ht="15.95">
      <c r="R1207" s="124"/>
      <c r="S1207" s="34"/>
      <c r="U1207" s="33"/>
    </row>
    <row r="1208" spans="18:21" ht="15.95">
      <c r="R1208" s="124"/>
      <c r="S1208" s="34"/>
      <c r="U1208" s="33"/>
    </row>
    <row r="1209" spans="18:21" ht="15.95">
      <c r="R1209" s="124"/>
      <c r="S1209" s="34"/>
      <c r="U1209" s="33"/>
    </row>
    <row r="1210" spans="18:21" ht="15.95">
      <c r="R1210" s="124"/>
      <c r="S1210" s="34"/>
      <c r="U1210" s="33"/>
    </row>
    <row r="1211" spans="18:21" ht="15.95">
      <c r="R1211" s="124"/>
      <c r="S1211" s="34"/>
      <c r="U1211" s="33"/>
    </row>
    <row r="1212" spans="18:21" ht="15.95">
      <c r="R1212" s="124"/>
      <c r="S1212" s="34"/>
      <c r="U1212" s="33"/>
    </row>
    <row r="1213" spans="18:21" ht="15.95">
      <c r="R1213" s="124"/>
      <c r="S1213" s="34"/>
      <c r="U1213" s="33"/>
    </row>
    <row r="1214" spans="18:21" ht="15.95">
      <c r="R1214" s="124"/>
      <c r="S1214" s="34"/>
      <c r="U1214" s="33"/>
    </row>
    <row r="1215" spans="18:21" ht="15.95">
      <c r="R1215" s="124"/>
      <c r="S1215" s="34"/>
      <c r="U1215" s="33"/>
    </row>
    <row r="1216" spans="18:21" ht="15.95">
      <c r="R1216" s="124"/>
      <c r="S1216" s="34"/>
      <c r="U1216" s="33"/>
    </row>
    <row r="1217" spans="18:21" ht="15.95">
      <c r="R1217" s="124"/>
      <c r="S1217" s="34"/>
      <c r="U1217" s="33"/>
    </row>
    <row r="1218" spans="18:21" ht="15.95">
      <c r="R1218" s="124"/>
      <c r="S1218" s="34"/>
      <c r="U1218" s="33"/>
    </row>
    <row r="1219" spans="18:21" ht="15.95">
      <c r="R1219" s="124"/>
      <c r="S1219" s="34"/>
      <c r="U1219" s="33"/>
    </row>
    <row r="1220" spans="18:21" ht="15.95">
      <c r="R1220" s="124"/>
      <c r="S1220" s="34"/>
      <c r="U1220" s="33"/>
    </row>
    <row r="1221" spans="18:21" ht="15.95">
      <c r="R1221" s="124"/>
      <c r="S1221" s="34"/>
      <c r="U1221" s="33"/>
    </row>
    <row r="1222" spans="18:21" ht="15.95">
      <c r="R1222" s="124"/>
      <c r="S1222" s="34"/>
      <c r="U1222" s="33"/>
    </row>
    <row r="1223" spans="18:21" ht="15.95">
      <c r="R1223" s="124"/>
      <c r="S1223" s="34"/>
      <c r="U1223" s="33"/>
    </row>
    <row r="1224" spans="18:21" ht="15.95">
      <c r="R1224" s="124"/>
      <c r="S1224" s="34"/>
      <c r="U1224" s="33"/>
    </row>
    <row r="1225" spans="18:21" ht="15.95">
      <c r="R1225" s="124"/>
      <c r="S1225" s="34"/>
      <c r="U1225" s="33"/>
    </row>
    <row r="1226" spans="18:21" ht="15.95">
      <c r="R1226" s="124"/>
      <c r="S1226" s="34"/>
      <c r="U1226" s="33"/>
    </row>
    <row r="1227" spans="18:21" ht="15.95">
      <c r="R1227" s="124"/>
      <c r="S1227" s="34"/>
      <c r="U1227" s="33"/>
    </row>
    <row r="1228" spans="18:21" ht="15.95">
      <c r="R1228" s="124"/>
      <c r="S1228" s="34"/>
      <c r="U1228" s="33"/>
    </row>
    <row r="1229" spans="18:21" ht="15.95">
      <c r="R1229" s="124"/>
      <c r="S1229" s="34"/>
      <c r="U1229" s="33"/>
    </row>
    <row r="1230" spans="18:21" ht="15.95">
      <c r="R1230" s="124"/>
      <c r="S1230" s="34"/>
      <c r="U1230" s="33"/>
    </row>
    <row r="1231" spans="18:21" ht="15.95">
      <c r="R1231" s="124"/>
      <c r="S1231" s="34"/>
      <c r="U1231" s="33"/>
    </row>
    <row r="1232" spans="18:21" ht="15.95">
      <c r="R1232" s="124"/>
      <c r="S1232" s="34"/>
      <c r="U1232" s="33"/>
    </row>
    <row r="1233" spans="18:21" ht="15.95">
      <c r="R1233" s="124"/>
      <c r="S1233" s="34"/>
      <c r="U1233" s="33"/>
    </row>
    <row r="1234" spans="18:21" ht="15.95">
      <c r="R1234" s="124"/>
      <c r="S1234" s="34"/>
      <c r="U1234" s="33"/>
    </row>
    <row r="1235" spans="18:21" ht="15.95">
      <c r="R1235" s="124"/>
      <c r="S1235" s="34"/>
      <c r="U1235" s="33"/>
    </row>
    <row r="1236" spans="18:21" ht="15.95">
      <c r="R1236" s="124"/>
      <c r="S1236" s="34"/>
      <c r="U1236" s="33"/>
    </row>
    <row r="1237" spans="18:21" ht="15.95">
      <c r="R1237" s="124"/>
      <c r="S1237" s="34"/>
      <c r="U1237" s="33"/>
    </row>
    <row r="1238" spans="18:21" ht="15.95">
      <c r="R1238" s="124"/>
      <c r="S1238" s="34"/>
      <c r="U1238" s="33"/>
    </row>
    <row r="1239" spans="18:21" ht="15.95">
      <c r="R1239" s="124"/>
      <c r="S1239" s="34"/>
      <c r="U1239" s="33"/>
    </row>
    <row r="1240" spans="18:21" ht="15.95">
      <c r="R1240" s="124"/>
      <c r="S1240" s="34"/>
      <c r="U1240" s="33"/>
    </row>
    <row r="1241" spans="18:21" ht="15.95">
      <c r="R1241" s="124"/>
      <c r="S1241" s="34"/>
      <c r="U1241" s="33"/>
    </row>
    <row r="1242" spans="18:21" ht="15.95">
      <c r="R1242" s="124"/>
      <c r="S1242" s="34"/>
      <c r="U1242" s="33"/>
    </row>
    <row r="1243" spans="18:21" ht="15.95">
      <c r="R1243" s="124"/>
      <c r="S1243" s="34"/>
      <c r="U1243" s="33"/>
    </row>
    <row r="1244" spans="18:21" ht="15.95">
      <c r="R1244" s="124"/>
      <c r="S1244" s="34"/>
      <c r="U1244" s="33"/>
    </row>
    <row r="1245" spans="18:21" ht="15.95">
      <c r="R1245" s="124"/>
      <c r="S1245" s="34"/>
      <c r="U1245" s="33"/>
    </row>
    <row r="1246" spans="18:21" ht="15.95">
      <c r="R1246" s="124"/>
      <c r="S1246" s="34"/>
      <c r="U1246" s="33"/>
    </row>
    <row r="1247" spans="18:21" ht="15.95">
      <c r="R1247" s="124"/>
      <c r="S1247" s="34"/>
      <c r="U1247" s="33"/>
    </row>
    <row r="1248" spans="18:21" ht="15.95">
      <c r="R1248" s="124"/>
      <c r="S1248" s="34"/>
      <c r="U1248" s="33"/>
    </row>
    <row r="1249" spans="18:21" ht="15.95">
      <c r="R1249" s="124"/>
      <c r="S1249" s="34"/>
      <c r="U1249" s="33"/>
    </row>
    <row r="1250" spans="18:21" ht="15.95">
      <c r="R1250" s="124"/>
      <c r="S1250" s="34"/>
      <c r="U1250" s="33"/>
    </row>
    <row r="1251" spans="18:21" ht="15.95">
      <c r="R1251" s="124"/>
      <c r="S1251" s="34"/>
      <c r="U1251" s="33"/>
    </row>
    <row r="1252" spans="18:21" ht="15.95">
      <c r="R1252" s="124"/>
      <c r="S1252" s="34"/>
      <c r="U1252" s="33"/>
    </row>
    <row r="1253" spans="18:21" ht="15.95">
      <c r="R1253" s="124"/>
      <c r="S1253" s="34"/>
      <c r="U1253" s="33"/>
    </row>
    <row r="1254" spans="18:21" ht="15.95">
      <c r="R1254" s="124"/>
      <c r="S1254" s="34"/>
      <c r="U1254" s="33"/>
    </row>
    <row r="1255" spans="18:21" ht="15.95">
      <c r="R1255" s="124"/>
      <c r="S1255" s="34"/>
      <c r="U1255" s="33"/>
    </row>
    <row r="1256" spans="18:21" ht="15.95">
      <c r="R1256" s="124"/>
      <c r="S1256" s="34"/>
      <c r="U1256" s="33"/>
    </row>
    <row r="1257" spans="18:21" ht="15.95">
      <c r="R1257" s="124"/>
      <c r="S1257" s="34"/>
      <c r="U1257" s="33"/>
    </row>
    <row r="1258" spans="18:21" ht="15.95">
      <c r="R1258" s="124"/>
      <c r="S1258" s="34"/>
      <c r="U1258" s="33"/>
    </row>
    <row r="1259" spans="18:21" ht="15.95">
      <c r="R1259" s="124"/>
      <c r="S1259" s="34"/>
      <c r="U1259" s="33"/>
    </row>
    <row r="1260" spans="18:21" ht="15.95">
      <c r="R1260" s="124"/>
      <c r="S1260" s="34"/>
      <c r="U1260" s="33"/>
    </row>
    <row r="1261" spans="18:21" ht="15.95">
      <c r="R1261" s="124"/>
      <c r="S1261" s="34"/>
      <c r="U1261" s="33"/>
    </row>
    <row r="1262" spans="18:21" ht="15.95">
      <c r="R1262" s="124"/>
      <c r="S1262" s="34"/>
      <c r="U1262" s="33"/>
    </row>
    <row r="1263" spans="18:21" ht="15.95">
      <c r="R1263" s="124"/>
      <c r="S1263" s="34"/>
      <c r="U1263" s="33"/>
    </row>
    <row r="1264" spans="18:21" ht="15.95">
      <c r="R1264" s="124"/>
      <c r="S1264" s="34"/>
      <c r="U1264" s="33"/>
    </row>
    <row r="1265" spans="17:21" ht="15.95">
      <c r="R1265" s="124"/>
      <c r="S1265" s="34"/>
      <c r="U1265" s="33"/>
    </row>
    <row r="1266" spans="17:21" ht="15.95">
      <c r="R1266" s="124"/>
      <c r="S1266" s="34"/>
      <c r="U1266" s="33"/>
    </row>
    <row r="1267" spans="17:21" ht="15.95">
      <c r="R1267" s="124"/>
      <c r="S1267" s="34"/>
      <c r="U1267" s="33"/>
    </row>
    <row r="1268" spans="17:21" ht="15.95">
      <c r="R1268" s="124"/>
      <c r="S1268" s="34"/>
      <c r="U1268" s="33"/>
    </row>
    <row r="1269" spans="17:21" ht="15.95">
      <c r="R1269" s="124"/>
      <c r="S1269" s="34"/>
      <c r="U1269" s="33"/>
    </row>
    <row r="1270" spans="17:21" ht="15.95">
      <c r="R1270" s="124"/>
      <c r="S1270" s="34"/>
      <c r="U1270" s="33"/>
    </row>
    <row r="1271" spans="17:21" ht="15.95">
      <c r="Q1271" s="36"/>
      <c r="R1271" s="125"/>
    </row>
  </sheetData>
  <sheetProtection algorithmName="SHA-512" hashValue="D6w7av1YLRlH1j5LoCAjTvkh3TN3e2PiBRNPnsME/xWh9SEm0kydp4Sj0GU9g3fLNMFwwTxlSZafRR1Qp3TzAQ==" saltValue="FD0yNbA0H64Y4TD+Ajn0xg==" spinCount="100000" sheet="1" objects="1" scenarios="1" formatCells="0" formatColumns="0" formatRows="0" insertColumns="0" insertRows="0" insertHyperlinks="0" deleteColumns="0" deleteRows="0" sort="0" autoFilter="0" pivotTables="0"/>
  <autoFilter ref="B4:S25" xr:uid="{2D04D08B-8CC0-4635-9D12-0FF792A99EC0}">
    <filterColumn colId="14" showButton="0"/>
    <filterColumn colId="15" showButton="0"/>
  </autoFilter>
  <mergeCells count="55">
    <mergeCell ref="AF4:AJ4"/>
    <mergeCell ref="B4:B5"/>
    <mergeCell ref="D4:D5"/>
    <mergeCell ref="G4:G5"/>
    <mergeCell ref="H4:H5"/>
    <mergeCell ref="J4:J5"/>
    <mergeCell ref="K4:K5"/>
    <mergeCell ref="L4:L5"/>
    <mergeCell ref="M4:M5"/>
    <mergeCell ref="E4:E5"/>
    <mergeCell ref="C4:C5"/>
    <mergeCell ref="N4:Q4"/>
    <mergeCell ref="T4:X4"/>
    <mergeCell ref="Z4:AD4"/>
    <mergeCell ref="B1:M1"/>
    <mergeCell ref="B2:M2"/>
    <mergeCell ref="B3:M3"/>
    <mergeCell ref="I4:I5"/>
    <mergeCell ref="N25:P25"/>
    <mergeCell ref="A8:A24"/>
    <mergeCell ref="A6:A7"/>
    <mergeCell ref="F6:F7"/>
    <mergeCell ref="F4:F5"/>
    <mergeCell ref="A4:A5"/>
    <mergeCell ref="C19:C20"/>
    <mergeCell ref="C8:C12"/>
    <mergeCell ref="C14:C17"/>
    <mergeCell ref="F23:F24"/>
    <mergeCell ref="B6:B7"/>
    <mergeCell ref="B19:B22"/>
    <mergeCell ref="B23:B24"/>
    <mergeCell ref="B8:B18"/>
    <mergeCell ref="W6:W7"/>
    <mergeCell ref="W23:W24"/>
    <mergeCell ref="F8:F12"/>
    <mergeCell ref="F14:F17"/>
    <mergeCell ref="F19:F20"/>
    <mergeCell ref="Q8:Q12"/>
    <mergeCell ref="Q14:Q17"/>
    <mergeCell ref="Q19:Q20"/>
    <mergeCell ref="W8:W12"/>
    <mergeCell ref="W14:W17"/>
    <mergeCell ref="W19:W20"/>
    <mergeCell ref="Q6:Q7"/>
    <mergeCell ref="Q23:Q24"/>
    <mergeCell ref="AC23:AC24"/>
    <mergeCell ref="AI6:AI7"/>
    <mergeCell ref="AI8:AI12"/>
    <mergeCell ref="AI14:AI17"/>
    <mergeCell ref="AI19:AI20"/>
    <mergeCell ref="AI23:AI24"/>
    <mergeCell ref="AC6:AC7"/>
    <mergeCell ref="AC8:AC12"/>
    <mergeCell ref="AC14:AC17"/>
    <mergeCell ref="AC19:AC20"/>
  </mergeCells>
  <conditionalFormatting sqref="R6:R24">
    <cfRule type="containsBlanks" dxfId="31" priority="25">
      <formula>LEN(TRIM(R6))=0</formula>
    </cfRule>
    <cfRule type="expression" dxfId="30" priority="26">
      <formula>R6&gt;=(S6*0.9)</formula>
    </cfRule>
    <cfRule type="expression" dxfId="29" priority="27">
      <formula>AND(R6&lt;(S6*0.9),R6&gt;=(S6*0.75))</formula>
    </cfRule>
    <cfRule type="expression" dxfId="28" priority="28">
      <formula>(R6&lt;(S6*0.75))</formula>
    </cfRule>
  </conditionalFormatting>
  <conditionalFormatting sqref="X6:X24">
    <cfRule type="containsBlanks" dxfId="27" priority="9">
      <formula>LEN(TRIM(X6))=0</formula>
    </cfRule>
    <cfRule type="expression" dxfId="26" priority="10">
      <formula>X6&gt;=(Y6*0.9)</formula>
    </cfRule>
    <cfRule type="expression" dxfId="25" priority="11">
      <formula>AND(X6&lt;(Y6*0.9),X6&gt;=(Y6*0.75))</formula>
    </cfRule>
    <cfRule type="expression" dxfId="24" priority="12">
      <formula>(X6&lt;(Y6*0.75))</formula>
    </cfRule>
  </conditionalFormatting>
  <conditionalFormatting sqref="AD6:AD24">
    <cfRule type="containsBlanks" dxfId="23" priority="5">
      <formula>LEN(TRIM(AD6))=0</formula>
    </cfRule>
    <cfRule type="expression" dxfId="22" priority="6">
      <formula>AD6&gt;=(AE6*0.9)</formula>
    </cfRule>
    <cfRule type="expression" dxfId="21" priority="7">
      <formula>AND(AD6&lt;(AE6*0.9),AD6&gt;=(AE6*0.75))</formula>
    </cfRule>
    <cfRule type="expression" dxfId="20" priority="8">
      <formula>(AD6&lt;(AE6*0.75))</formula>
    </cfRule>
  </conditionalFormatting>
  <conditionalFormatting sqref="AJ6:AJ24">
    <cfRule type="containsBlanks" dxfId="19" priority="1">
      <formula>LEN(TRIM(AJ6))=0</formula>
    </cfRule>
    <cfRule type="expression" dxfId="18" priority="2">
      <formula>AJ6&gt;=(AK6*0.9)</formula>
    </cfRule>
    <cfRule type="expression" dxfId="17" priority="3">
      <formula>AND(AJ6&lt;(AK6*0.9),AJ6&gt;=(AK6*0.75))</formula>
    </cfRule>
    <cfRule type="expression" dxfId="16" priority="4">
      <formula>(AJ6&lt;(AK6*0.75))</formula>
    </cfRule>
  </conditionalFormatting>
  <dataValidations count="7">
    <dataValidation allowBlank="1" showInputMessage="1" showErrorMessage="1" promptTitle="Avance esperado acción" prompt="Se visualiza el avance esperado cuantitativo de la acción" sqref="Y6:Y24 S6:S24 AE6:AE24 AK6:AK24" xr:uid="{35FD751F-5421-084E-BC9A-166727365A34}"/>
    <dataValidation allowBlank="1" showInputMessage="1" showErrorMessage="1" promptTitle="Avance real actividad" prompt="Reportar el avance real cuantitativo y acumulado de la actividad" sqref="AD5 R5 X5 AJ5" xr:uid="{9A499702-FEE8-4549-A0F8-FED72F02987F}"/>
    <dataValidation allowBlank="1" showInputMessage="1" showErrorMessage="1" promptTitle="Avance real acumulado acción" prompt="Reportar el avance real cuantitativo y acumulado de la acción " sqref="AC23 Q23 W5:W6 Q5:Q6 AC5:AC6 W23 AI5:AI6 AI23" xr:uid="{AEDBA9C3-2215-0242-8F8D-4070D1217632}"/>
    <dataValidation allowBlank="1" showInputMessage="1" showErrorMessage="1" promptTitle="Valdiación OAP" prompt="Se insluye una breve descripción del avance realizado por OAP a las evidencias, análisis cualitativo, análisis cuantitativo. " sqref="P5:P7 AB5:AB7 V5:V7 AH5:AH7" xr:uid="{F9564EAD-4454-334C-8822-B6D2F835ECD2}"/>
    <dataValidation allowBlank="1" showInputMessage="1" showErrorMessage="1" promptTitle="Análisis Cualitativo" prompt="Se debe describir la gestión realizada durante el periodo reportado fechas, actividades relevante  y en caso de que aplique que falta para cumplir el 100%" sqref="O5:O7 U5:U7 AA5:AA7 AG5:AG7" xr:uid="{1AD4137D-4461-BA47-B47E-3A1B8E28E9EA}"/>
    <dataValidation allowBlank="1" showInputMessage="1" showErrorMessage="1" promptTitle="Evidencia" prompt="Relacionar el nombre de la evidencia incluida en la carpeta compartida por la OAP. que permita validar el cumplimiento de la actividad: EV1 XXXXX , EV2 XXXXXXX (Nombres cortos) _x000a_ " sqref="N5:N7 T5:T7 Z5:Z7 AF5:AF7" xr:uid="{6751A9C0-AEED-CA42-9189-93E4369B9668}"/>
    <dataValidation allowBlank="1" showInputMessage="1" showErrorMessage="1" promptTitle="Avance esperado actividad" prompt="Se visualiza el avance esperado cuantitativo de la actividad_x000a_" sqref="S5 AK5 AE5 Y5" xr:uid="{6DED9595-5E3A-40C3-B661-EB36C13189F1}"/>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7DA74-8BD3-6A49-9DA6-79D9BA3B348E}">
  <sheetPr>
    <tabColor rgb="FF00B050"/>
  </sheetPr>
  <dimension ref="A1:AJ1048576"/>
  <sheetViews>
    <sheetView showGridLines="0" zoomScale="85" zoomScaleNormal="85" workbookViewId="0">
      <selection activeCell="F29" sqref="F29"/>
    </sheetView>
  </sheetViews>
  <sheetFormatPr defaultColWidth="11.42578125" defaultRowHeight="15"/>
  <cols>
    <col min="1" max="1" width="26" customWidth="1"/>
    <col min="2" max="2" width="5.7109375" customWidth="1"/>
    <col min="3" max="3" width="36.7109375" customWidth="1"/>
    <col min="4" max="4" width="10.140625" customWidth="1"/>
    <col min="5" max="5" width="55.7109375" style="84" bestFit="1" customWidth="1"/>
    <col min="6" max="6" width="61.28515625" style="85" bestFit="1" customWidth="1"/>
    <col min="7" max="7" width="30.140625" bestFit="1" customWidth="1"/>
    <col min="8" max="8" width="37.7109375" bestFit="1" customWidth="1"/>
    <col min="9" max="9" width="11.42578125" style="85" customWidth="1"/>
    <col min="10" max="10" width="17.42578125" style="85" customWidth="1"/>
    <col min="11" max="11" width="20.85546875" style="85" customWidth="1"/>
    <col min="12" max="12" width="22" style="106" customWidth="1"/>
    <col min="13" max="13" width="31.42578125" hidden="1" customWidth="1"/>
    <col min="14" max="14" width="26.42578125" hidden="1" customWidth="1"/>
    <col min="15" max="15" width="30" hidden="1" customWidth="1"/>
    <col min="16" max="16" width="16.42578125" hidden="1" customWidth="1"/>
    <col min="17" max="17" width="19.7109375" hidden="1" customWidth="1"/>
    <col min="18" max="18" width="21.42578125" hidden="1" customWidth="1"/>
    <col min="19" max="19" width="0" hidden="1" customWidth="1"/>
    <col min="20" max="20" width="22.42578125" hidden="1" customWidth="1"/>
    <col min="21" max="21" width="20.28515625" hidden="1" customWidth="1"/>
    <col min="22" max="22" width="18.140625" hidden="1" customWidth="1"/>
    <col min="23" max="23" width="19" hidden="1" customWidth="1"/>
    <col min="24" max="24" width="18.42578125" hidden="1" customWidth="1"/>
    <col min="25" max="25" width="0" hidden="1" customWidth="1"/>
    <col min="26" max="26" width="19.28515625" hidden="1" customWidth="1"/>
    <col min="27" max="27" width="19.140625" hidden="1" customWidth="1"/>
    <col min="28" max="29" width="13.140625" hidden="1" customWidth="1"/>
    <col min="30" max="30" width="15.7109375" hidden="1" customWidth="1"/>
    <col min="31" max="31" width="22.140625" hidden="1" customWidth="1"/>
    <col min="32" max="32" width="21" hidden="1" customWidth="1"/>
    <col min="33" max="33" width="20.28515625" hidden="1" customWidth="1"/>
    <col min="34" max="34" width="14" hidden="1" customWidth="1"/>
    <col min="35" max="35" width="13" hidden="1" customWidth="1"/>
    <col min="36" max="36" width="13.140625" hidden="1" customWidth="1"/>
  </cols>
  <sheetData>
    <row r="1" spans="1:36" ht="84" customHeight="1">
      <c r="A1" s="51"/>
      <c r="B1" s="534" t="s">
        <v>151</v>
      </c>
      <c r="C1" s="534"/>
      <c r="D1" s="534"/>
      <c r="E1" s="534"/>
      <c r="F1" s="534"/>
      <c r="G1" s="534"/>
      <c r="H1" s="535"/>
      <c r="I1" s="538" t="e" vm="1">
        <v>#VALUE!</v>
      </c>
      <c r="J1" s="538"/>
      <c r="K1" s="286"/>
      <c r="L1" s="287"/>
    </row>
    <row r="2" spans="1:36" ht="37.5" customHeight="1" thickBot="1">
      <c r="A2" s="52" t="s">
        <v>152</v>
      </c>
      <c r="B2" s="536"/>
      <c r="C2" s="536"/>
      <c r="D2" s="536"/>
      <c r="E2" s="536"/>
      <c r="F2" s="536"/>
      <c r="G2" s="536"/>
      <c r="H2" s="537"/>
      <c r="I2" s="539"/>
      <c r="J2" s="539"/>
      <c r="K2" s="286"/>
      <c r="L2" s="287"/>
    </row>
    <row r="3" spans="1:36" ht="25.5" customHeight="1">
      <c r="A3" s="540" t="s">
        <v>153</v>
      </c>
      <c r="B3" s="542" t="s">
        <v>154</v>
      </c>
      <c r="C3" s="533"/>
      <c r="D3" s="532" t="s">
        <v>155</v>
      </c>
      <c r="E3" s="533"/>
      <c r="F3" s="546" t="s">
        <v>156</v>
      </c>
      <c r="G3" s="532" t="s">
        <v>157</v>
      </c>
      <c r="H3" s="533"/>
      <c r="I3" s="548" t="s">
        <v>158</v>
      </c>
      <c r="J3" s="549"/>
    </row>
    <row r="4" spans="1:36" ht="20.25" customHeight="1" thickBot="1">
      <c r="A4" s="541"/>
      <c r="B4" s="543"/>
      <c r="C4" s="544"/>
      <c r="D4" s="545"/>
      <c r="E4" s="544"/>
      <c r="F4" s="547"/>
      <c r="G4" s="545"/>
      <c r="H4" s="544"/>
      <c r="I4" s="54" t="s">
        <v>159</v>
      </c>
      <c r="J4" s="55" t="s">
        <v>160</v>
      </c>
      <c r="K4" s="369"/>
      <c r="L4" s="370"/>
    </row>
    <row r="5" spans="1:36" ht="154.5" customHeight="1" thickBot="1">
      <c r="A5" s="56" t="s">
        <v>161</v>
      </c>
      <c r="B5" s="525" t="s">
        <v>154</v>
      </c>
      <c r="C5" s="526"/>
      <c r="D5" s="527" t="s">
        <v>162</v>
      </c>
      <c r="E5" s="528"/>
      <c r="F5" s="57" t="s">
        <v>163</v>
      </c>
      <c r="G5" s="529" t="s">
        <v>164</v>
      </c>
      <c r="H5" s="530"/>
      <c r="I5" s="392">
        <v>45689</v>
      </c>
      <c r="J5" s="392">
        <v>46022</v>
      </c>
      <c r="K5" s="369"/>
      <c r="L5" s="370"/>
      <c r="M5" s="510" t="s">
        <v>30</v>
      </c>
      <c r="N5" s="511"/>
      <c r="O5" s="511"/>
      <c r="P5" s="511"/>
      <c r="Q5" s="512"/>
      <c r="R5" s="3">
        <v>45747</v>
      </c>
      <c r="S5" s="490" t="s">
        <v>31</v>
      </c>
      <c r="T5" s="491"/>
      <c r="U5" s="491"/>
      <c r="V5" s="491"/>
      <c r="W5" s="492"/>
      <c r="X5" s="3">
        <v>45838</v>
      </c>
      <c r="Y5" s="490" t="s">
        <v>32</v>
      </c>
      <c r="Z5" s="491"/>
      <c r="AA5" s="491"/>
      <c r="AB5" s="491"/>
      <c r="AC5" s="492"/>
      <c r="AD5" s="3">
        <v>45930</v>
      </c>
      <c r="AE5" s="490" t="s">
        <v>33</v>
      </c>
      <c r="AF5" s="491"/>
      <c r="AG5" s="491"/>
      <c r="AH5" s="491"/>
      <c r="AI5" s="492"/>
      <c r="AJ5" s="3">
        <v>46022</v>
      </c>
    </row>
    <row r="6" spans="1:36" ht="73.5" customHeight="1" thickBot="1">
      <c r="A6" s="58" t="s">
        <v>165</v>
      </c>
      <c r="B6" s="531" t="s">
        <v>23</v>
      </c>
      <c r="C6" s="531"/>
      <c r="D6" s="532" t="s">
        <v>166</v>
      </c>
      <c r="E6" s="533"/>
      <c r="F6" s="58" t="s">
        <v>167</v>
      </c>
      <c r="G6" s="58" t="s">
        <v>168</v>
      </c>
      <c r="H6" s="59" t="s">
        <v>27</v>
      </c>
      <c r="I6" s="53" t="s">
        <v>169</v>
      </c>
      <c r="J6" s="60" t="s">
        <v>170</v>
      </c>
      <c r="K6" s="368" t="s">
        <v>171</v>
      </c>
      <c r="L6" s="371" t="s">
        <v>172</v>
      </c>
      <c r="M6" s="372" t="s">
        <v>34</v>
      </c>
      <c r="N6" s="373" t="s">
        <v>35</v>
      </c>
      <c r="O6" s="374" t="s">
        <v>36</v>
      </c>
      <c r="P6" s="375" t="s">
        <v>37</v>
      </c>
      <c r="Q6" s="376" t="s">
        <v>38</v>
      </c>
      <c r="R6" s="104" t="s">
        <v>39</v>
      </c>
      <c r="S6" s="5" t="s">
        <v>34</v>
      </c>
      <c r="T6" s="6" t="s">
        <v>35</v>
      </c>
      <c r="U6" s="7" t="s">
        <v>36</v>
      </c>
      <c r="V6" s="8" t="s">
        <v>37</v>
      </c>
      <c r="W6" s="9" t="s">
        <v>38</v>
      </c>
      <c r="X6" s="104" t="s">
        <v>39</v>
      </c>
      <c r="Y6" s="5" t="s">
        <v>34</v>
      </c>
      <c r="Z6" s="6" t="s">
        <v>35</v>
      </c>
      <c r="AA6" s="7" t="s">
        <v>36</v>
      </c>
      <c r="AB6" s="8" t="s">
        <v>37</v>
      </c>
      <c r="AC6" s="9" t="s">
        <v>38</v>
      </c>
      <c r="AD6" s="104" t="s">
        <v>39</v>
      </c>
      <c r="AE6" s="5" t="s">
        <v>34</v>
      </c>
      <c r="AF6" s="6" t="s">
        <v>35</v>
      </c>
      <c r="AG6" s="7" t="s">
        <v>36</v>
      </c>
      <c r="AH6" s="8" t="s">
        <v>37</v>
      </c>
      <c r="AI6" s="9" t="s">
        <v>38</v>
      </c>
      <c r="AJ6" s="104" t="s">
        <v>39</v>
      </c>
    </row>
    <row r="7" spans="1:36" ht="27.95">
      <c r="A7" s="513" t="s">
        <v>173</v>
      </c>
      <c r="B7" s="519" t="s">
        <v>174</v>
      </c>
      <c r="C7" s="520" t="s">
        <v>175</v>
      </c>
      <c r="D7" s="61" t="s">
        <v>58</v>
      </c>
      <c r="E7" s="62" t="s">
        <v>176</v>
      </c>
      <c r="F7" s="63" t="s">
        <v>177</v>
      </c>
      <c r="G7" s="64" t="s">
        <v>107</v>
      </c>
      <c r="H7" s="64" t="s">
        <v>178</v>
      </c>
      <c r="I7" s="392">
        <v>45811</v>
      </c>
      <c r="J7" s="393">
        <v>45898</v>
      </c>
      <c r="K7" s="498">
        <f>1/3</f>
        <v>0.33333333333333331</v>
      </c>
      <c r="L7" s="353">
        <f t="shared" ref="L7:L14" si="0">1/8</f>
        <v>0.125</v>
      </c>
      <c r="M7" s="12"/>
      <c r="N7" s="10"/>
      <c r="O7" s="12"/>
      <c r="P7" s="442">
        <f>(Q7*$L7)+(Q8*$L8)+(Q9*$L9)+(Q10*$L10)+(Q11*$L11)+(Q12*$L12)+(Q13*$L13)+(Q14*$L14)</f>
        <v>0</v>
      </c>
      <c r="Q7" s="119"/>
      <c r="R7" s="123">
        <f t="shared" ref="R7:R33" si="1">MIN(IF(R$5-$I7&lt;0,0,(R$5-$I7)/($J7-$I7)),1)</f>
        <v>0</v>
      </c>
      <c r="S7" s="12"/>
      <c r="T7" s="10"/>
      <c r="U7" s="13"/>
      <c r="V7" s="442">
        <f>(W7*$L7)+(W8*$L8)+(W9*$L9)+(W10*$L10)+(W11*$L11)+(W12*$L12)+(W13*$L13)+(W14*$L14)</f>
        <v>0</v>
      </c>
      <c r="W7" s="119"/>
      <c r="X7" s="123">
        <f t="shared" ref="X7:X33" si="2">MIN(IF(X$5-$I7&lt;0,0,(X$5-$I7)/($J7-$I7)),1)</f>
        <v>0.31034482758620691</v>
      </c>
      <c r="Y7" s="12"/>
      <c r="Z7" s="13"/>
      <c r="AA7" s="13"/>
      <c r="AB7" s="442">
        <f>(AC7*$L7)+(AC8*$L8)+(AC9*$L9)+(AC10*$L10)+(AC11*$L11)+(AC12*$L12)+(AC13*$L13)+(AC14*$L14)</f>
        <v>0</v>
      </c>
      <c r="AC7" s="119"/>
      <c r="AD7" s="123">
        <f t="shared" ref="AD7:AD33" si="3">MIN(IF(AD$5-$I7&lt;0,0,(AD$5-$I7)/($J7-$I7)),1)</f>
        <v>1</v>
      </c>
      <c r="AE7" s="12"/>
      <c r="AF7" s="13"/>
      <c r="AG7" s="13"/>
      <c r="AH7" s="442">
        <f>(AI7*$L7)+(AI8*$L8)+(AI9*$L9)+(AI10*$L10)+(AI11*$L11)+(AI12*$L12)+(AI13*$L13)+(AI14*$L14)</f>
        <v>0</v>
      </c>
      <c r="AI7" s="119"/>
      <c r="AJ7" s="123">
        <f t="shared" ref="AJ7:AJ33" si="4">MIN(IF(AJ$5-$I7&lt;0,0,(AJ$5-$I7)/($J7-$I7)),1)</f>
        <v>1</v>
      </c>
    </row>
    <row r="8" spans="1:36" ht="27.95">
      <c r="A8" s="517"/>
      <c r="B8" s="503"/>
      <c r="C8" s="502"/>
      <c r="D8" s="65" t="s">
        <v>179</v>
      </c>
      <c r="E8" s="66" t="s">
        <v>180</v>
      </c>
      <c r="F8" s="67" t="s">
        <v>181</v>
      </c>
      <c r="G8" s="67" t="s">
        <v>182</v>
      </c>
      <c r="H8" s="67" t="s">
        <v>183</v>
      </c>
      <c r="I8" s="394">
        <v>45811</v>
      </c>
      <c r="J8" s="395">
        <v>45898</v>
      </c>
      <c r="K8" s="499"/>
      <c r="L8" s="288">
        <f t="shared" si="0"/>
        <v>0.125</v>
      </c>
      <c r="M8" s="17"/>
      <c r="N8" s="15"/>
      <c r="O8" s="17"/>
      <c r="P8" s="444"/>
      <c r="Q8" s="121"/>
      <c r="R8" s="128">
        <f t="shared" si="1"/>
        <v>0</v>
      </c>
      <c r="S8" s="17"/>
      <c r="T8" s="15"/>
      <c r="U8" s="18"/>
      <c r="V8" s="444"/>
      <c r="W8" s="121"/>
      <c r="X8" s="128">
        <f t="shared" si="2"/>
        <v>0.31034482758620691</v>
      </c>
      <c r="Y8" s="17"/>
      <c r="Z8" s="18"/>
      <c r="AA8" s="18"/>
      <c r="AB8" s="444"/>
      <c r="AC8" s="121"/>
      <c r="AD8" s="128">
        <f t="shared" si="3"/>
        <v>1</v>
      </c>
      <c r="AE8" s="17"/>
      <c r="AF8" s="18"/>
      <c r="AG8" s="18"/>
      <c r="AH8" s="444"/>
      <c r="AI8" s="121"/>
      <c r="AJ8" s="128">
        <f t="shared" si="4"/>
        <v>1</v>
      </c>
    </row>
    <row r="9" spans="1:36" ht="97.5" customHeight="1">
      <c r="A9" s="517"/>
      <c r="B9" s="65" t="s">
        <v>184</v>
      </c>
      <c r="C9" s="69" t="s">
        <v>185</v>
      </c>
      <c r="D9" s="65" t="s">
        <v>83</v>
      </c>
      <c r="E9" s="66" t="s">
        <v>186</v>
      </c>
      <c r="F9" s="69" t="s">
        <v>187</v>
      </c>
      <c r="G9" s="69" t="s">
        <v>107</v>
      </c>
      <c r="H9" s="69" t="s">
        <v>54</v>
      </c>
      <c r="I9" s="394">
        <v>45691</v>
      </c>
      <c r="J9" s="395">
        <v>45777</v>
      </c>
      <c r="K9" s="499"/>
      <c r="L9" s="288">
        <f t="shared" si="0"/>
        <v>0.125</v>
      </c>
      <c r="M9" s="17"/>
      <c r="N9" s="15"/>
      <c r="O9" s="17"/>
      <c r="P9" s="444"/>
      <c r="Q9" s="121"/>
      <c r="R9" s="128">
        <f t="shared" si="1"/>
        <v>0.65116279069767447</v>
      </c>
      <c r="S9" s="17"/>
      <c r="T9" s="15"/>
      <c r="U9" s="18"/>
      <c r="V9" s="444"/>
      <c r="W9" s="121"/>
      <c r="X9" s="128">
        <f t="shared" si="2"/>
        <v>1</v>
      </c>
      <c r="Y9" s="17"/>
      <c r="Z9" s="18"/>
      <c r="AA9" s="18"/>
      <c r="AB9" s="444"/>
      <c r="AC9" s="121"/>
      <c r="AD9" s="128">
        <f t="shared" si="3"/>
        <v>1</v>
      </c>
      <c r="AE9" s="17"/>
      <c r="AF9" s="18"/>
      <c r="AG9" s="18"/>
      <c r="AH9" s="444"/>
      <c r="AI9" s="121"/>
      <c r="AJ9" s="128">
        <f t="shared" si="4"/>
        <v>1</v>
      </c>
    </row>
    <row r="10" spans="1:36" ht="42">
      <c r="A10" s="517"/>
      <c r="B10" s="503" t="s">
        <v>188</v>
      </c>
      <c r="C10" s="502" t="s">
        <v>189</v>
      </c>
      <c r="D10" s="68" t="s">
        <v>190</v>
      </c>
      <c r="E10" s="66" t="s">
        <v>191</v>
      </c>
      <c r="F10" s="67" t="s">
        <v>192</v>
      </c>
      <c r="G10" s="506" t="s">
        <v>183</v>
      </c>
      <c r="H10" s="69" t="s">
        <v>193</v>
      </c>
      <c r="I10" s="394">
        <v>45691</v>
      </c>
      <c r="J10" s="395">
        <v>45716</v>
      </c>
      <c r="K10" s="499"/>
      <c r="L10" s="288">
        <f t="shared" si="0"/>
        <v>0.125</v>
      </c>
      <c r="M10" s="17"/>
      <c r="N10" s="15"/>
      <c r="O10" s="17"/>
      <c r="P10" s="444"/>
      <c r="Q10" s="121"/>
      <c r="R10" s="128">
        <f t="shared" si="1"/>
        <v>1</v>
      </c>
      <c r="S10" s="17"/>
      <c r="T10" s="15"/>
      <c r="U10" s="18"/>
      <c r="V10" s="444"/>
      <c r="W10" s="121"/>
      <c r="X10" s="128">
        <f t="shared" si="2"/>
        <v>1</v>
      </c>
      <c r="Y10" s="17"/>
      <c r="Z10" s="18"/>
      <c r="AA10" s="18"/>
      <c r="AB10" s="444"/>
      <c r="AC10" s="121"/>
      <c r="AD10" s="128">
        <f t="shared" si="3"/>
        <v>1</v>
      </c>
      <c r="AE10" s="17"/>
      <c r="AF10" s="18"/>
      <c r="AG10" s="18"/>
      <c r="AH10" s="444"/>
      <c r="AI10" s="121"/>
      <c r="AJ10" s="128">
        <f t="shared" si="4"/>
        <v>1</v>
      </c>
    </row>
    <row r="11" spans="1:36" ht="42">
      <c r="A11" s="517"/>
      <c r="B11" s="503"/>
      <c r="C11" s="502"/>
      <c r="D11" s="65" t="s">
        <v>194</v>
      </c>
      <c r="E11" s="70" t="s">
        <v>195</v>
      </c>
      <c r="F11" s="77" t="s">
        <v>196</v>
      </c>
      <c r="G11" s="506"/>
      <c r="H11" s="69" t="s">
        <v>197</v>
      </c>
      <c r="I11" s="394">
        <v>45691</v>
      </c>
      <c r="J11" s="395">
        <v>45716</v>
      </c>
      <c r="K11" s="499"/>
      <c r="L11" s="288">
        <f t="shared" si="0"/>
        <v>0.125</v>
      </c>
      <c r="M11" s="17"/>
      <c r="N11" s="15"/>
      <c r="O11" s="17"/>
      <c r="P11" s="444"/>
      <c r="Q11" s="121"/>
      <c r="R11" s="122">
        <f t="shared" si="1"/>
        <v>1</v>
      </c>
      <c r="S11" s="17"/>
      <c r="T11" s="15"/>
      <c r="U11" s="18"/>
      <c r="V11" s="444"/>
      <c r="W11" s="121"/>
      <c r="X11" s="122">
        <f t="shared" si="2"/>
        <v>1</v>
      </c>
      <c r="Y11" s="17"/>
      <c r="Z11" s="18"/>
      <c r="AA11" s="18"/>
      <c r="AB11" s="444"/>
      <c r="AC11" s="121"/>
      <c r="AD11" s="122">
        <f t="shared" si="3"/>
        <v>1</v>
      </c>
      <c r="AE11" s="17"/>
      <c r="AF11" s="18"/>
      <c r="AG11" s="18"/>
      <c r="AH11" s="444"/>
      <c r="AI11" s="121"/>
      <c r="AJ11" s="122">
        <f t="shared" si="4"/>
        <v>1</v>
      </c>
    </row>
    <row r="12" spans="1:36" ht="42">
      <c r="A12" s="517"/>
      <c r="B12" s="503"/>
      <c r="C12" s="502"/>
      <c r="D12" s="65" t="s">
        <v>198</v>
      </c>
      <c r="E12" s="73" t="s">
        <v>199</v>
      </c>
      <c r="F12" s="69" t="s">
        <v>200</v>
      </c>
      <c r="G12" s="506"/>
      <c r="H12" s="69" t="s">
        <v>201</v>
      </c>
      <c r="I12" s="394">
        <v>45691</v>
      </c>
      <c r="J12" s="395">
        <v>46022</v>
      </c>
      <c r="K12" s="499"/>
      <c r="L12" s="288">
        <f t="shared" si="0"/>
        <v>0.125</v>
      </c>
      <c r="M12" s="17"/>
      <c r="N12" s="15"/>
      <c r="O12" s="17"/>
      <c r="P12" s="444"/>
      <c r="Q12" s="121"/>
      <c r="R12" s="122">
        <f t="shared" si="1"/>
        <v>0.16918429003021149</v>
      </c>
      <c r="S12" s="17"/>
      <c r="T12" s="15"/>
      <c r="U12" s="18"/>
      <c r="V12" s="444"/>
      <c r="W12" s="121"/>
      <c r="X12" s="122">
        <f t="shared" si="2"/>
        <v>0.44410876132930516</v>
      </c>
      <c r="Y12" s="17"/>
      <c r="Z12" s="18"/>
      <c r="AA12" s="18"/>
      <c r="AB12" s="444"/>
      <c r="AC12" s="121"/>
      <c r="AD12" s="122">
        <f t="shared" si="3"/>
        <v>0.72205438066465255</v>
      </c>
      <c r="AE12" s="17"/>
      <c r="AF12" s="18"/>
      <c r="AG12" s="18"/>
      <c r="AH12" s="444"/>
      <c r="AI12" s="121"/>
      <c r="AJ12" s="122">
        <f t="shared" si="4"/>
        <v>1</v>
      </c>
    </row>
    <row r="13" spans="1:36" ht="45.95" customHeight="1">
      <c r="A13" s="517"/>
      <c r="B13" s="503" t="s">
        <v>202</v>
      </c>
      <c r="C13" s="506" t="s">
        <v>203</v>
      </c>
      <c r="D13" s="65" t="s">
        <v>109</v>
      </c>
      <c r="E13" s="73" t="s">
        <v>204</v>
      </c>
      <c r="F13" s="69" t="s">
        <v>205</v>
      </c>
      <c r="G13" s="69" t="s">
        <v>183</v>
      </c>
      <c r="H13" s="69" t="s">
        <v>201</v>
      </c>
      <c r="I13" s="394">
        <v>45659</v>
      </c>
      <c r="J13" s="395">
        <v>46022</v>
      </c>
      <c r="K13" s="499"/>
      <c r="L13" s="288">
        <f t="shared" si="0"/>
        <v>0.125</v>
      </c>
      <c r="M13" s="17"/>
      <c r="N13" s="15"/>
      <c r="O13" s="17"/>
      <c r="P13" s="444"/>
      <c r="Q13" s="121"/>
      <c r="R13" s="122">
        <f t="shared" si="1"/>
        <v>0.24242424242424243</v>
      </c>
      <c r="S13" s="17"/>
      <c r="T13" s="15"/>
      <c r="U13" s="18"/>
      <c r="V13" s="444"/>
      <c r="W13" s="121"/>
      <c r="X13" s="122">
        <f t="shared" si="2"/>
        <v>0.49311294765840219</v>
      </c>
      <c r="Y13" s="17"/>
      <c r="Z13" s="18"/>
      <c r="AA13" s="18"/>
      <c r="AB13" s="444"/>
      <c r="AC13" s="121"/>
      <c r="AD13" s="122">
        <f t="shared" si="3"/>
        <v>0.74655647382920109</v>
      </c>
      <c r="AE13" s="17"/>
      <c r="AF13" s="18"/>
      <c r="AG13" s="18"/>
      <c r="AH13" s="444"/>
      <c r="AI13" s="121"/>
      <c r="AJ13" s="122">
        <f t="shared" si="4"/>
        <v>1</v>
      </c>
    </row>
    <row r="14" spans="1:36" ht="45.95" customHeight="1" thickBot="1">
      <c r="A14" s="514"/>
      <c r="B14" s="508"/>
      <c r="C14" s="509"/>
      <c r="D14" s="71" t="s">
        <v>206</v>
      </c>
      <c r="E14" s="72" t="s">
        <v>207</v>
      </c>
      <c r="F14" s="355" t="s">
        <v>208</v>
      </c>
      <c r="G14" s="355" t="s">
        <v>183</v>
      </c>
      <c r="H14" s="355" t="s">
        <v>201</v>
      </c>
      <c r="I14" s="396">
        <v>45659</v>
      </c>
      <c r="J14" s="397">
        <v>46022</v>
      </c>
      <c r="K14" s="500"/>
      <c r="L14" s="356">
        <f t="shared" si="0"/>
        <v>0.125</v>
      </c>
      <c r="M14" s="42"/>
      <c r="N14" s="357"/>
      <c r="O14" s="42"/>
      <c r="P14" s="444"/>
      <c r="Q14" s="120"/>
      <c r="R14" s="128">
        <f t="shared" si="1"/>
        <v>0.24242424242424243</v>
      </c>
      <c r="S14" s="24"/>
      <c r="T14" s="24"/>
      <c r="U14" s="27"/>
      <c r="V14" s="444"/>
      <c r="W14" s="120"/>
      <c r="X14" s="128">
        <f t="shared" si="2"/>
        <v>0.49311294765840219</v>
      </c>
      <c r="Y14" s="24"/>
      <c r="Z14" s="24"/>
      <c r="AA14" s="27"/>
      <c r="AB14" s="444"/>
      <c r="AC14" s="120"/>
      <c r="AD14" s="128">
        <f t="shared" si="3"/>
        <v>0.74655647382920109</v>
      </c>
      <c r="AE14" s="24"/>
      <c r="AF14" s="24"/>
      <c r="AG14" s="27"/>
      <c r="AH14" s="444"/>
      <c r="AI14" s="120"/>
      <c r="AJ14" s="128">
        <f t="shared" si="4"/>
        <v>1</v>
      </c>
    </row>
    <row r="15" spans="1:36" ht="69" customHeight="1">
      <c r="A15" s="513" t="s">
        <v>209</v>
      </c>
      <c r="B15" s="61" t="s">
        <v>210</v>
      </c>
      <c r="C15" s="64" t="s">
        <v>211</v>
      </c>
      <c r="D15" s="61" t="s">
        <v>212</v>
      </c>
      <c r="E15" s="76" t="s">
        <v>213</v>
      </c>
      <c r="F15" s="64" t="s">
        <v>214</v>
      </c>
      <c r="G15" s="64" t="s">
        <v>215</v>
      </c>
      <c r="H15" s="64" t="s">
        <v>216</v>
      </c>
      <c r="I15" s="392">
        <v>45779</v>
      </c>
      <c r="J15" s="393">
        <v>45869</v>
      </c>
      <c r="K15" s="498">
        <f>1/3</f>
        <v>0.33333333333333331</v>
      </c>
      <c r="L15" s="358">
        <v>0.5</v>
      </c>
      <c r="M15" s="28"/>
      <c r="N15" s="359"/>
      <c r="O15" s="28"/>
      <c r="P15" s="442">
        <f>(Q15*$L15)+(Q16*$L16)</f>
        <v>0</v>
      </c>
      <c r="Q15" s="119"/>
      <c r="R15" s="123">
        <f t="shared" si="1"/>
        <v>0</v>
      </c>
      <c r="S15" s="10"/>
      <c r="T15" s="10"/>
      <c r="U15" s="13"/>
      <c r="V15" s="442">
        <f>(W15*$L15)+(W16*$L16)</f>
        <v>0</v>
      </c>
      <c r="W15" s="119"/>
      <c r="X15" s="123">
        <f t="shared" si="2"/>
        <v>0.65555555555555556</v>
      </c>
      <c r="Y15" s="10"/>
      <c r="Z15" s="10"/>
      <c r="AA15" s="13"/>
      <c r="AB15" s="442">
        <f>(AC15*$L15)+(AC16*$L16)</f>
        <v>0</v>
      </c>
      <c r="AC15" s="119"/>
      <c r="AD15" s="123">
        <f t="shared" si="3"/>
        <v>1</v>
      </c>
      <c r="AE15" s="10"/>
      <c r="AF15" s="10"/>
      <c r="AG15" s="13"/>
      <c r="AH15" s="442">
        <f>(AI15*$L15)+(AI16*$L16)</f>
        <v>0</v>
      </c>
      <c r="AI15" s="119"/>
      <c r="AJ15" s="123">
        <f t="shared" si="4"/>
        <v>1</v>
      </c>
    </row>
    <row r="16" spans="1:36" ht="57" thickBot="1">
      <c r="A16" s="514"/>
      <c r="B16" s="71" t="s">
        <v>217</v>
      </c>
      <c r="C16" s="355" t="s">
        <v>218</v>
      </c>
      <c r="D16" s="71" t="s">
        <v>219</v>
      </c>
      <c r="E16" s="72" t="s">
        <v>220</v>
      </c>
      <c r="F16" s="355" t="s">
        <v>221</v>
      </c>
      <c r="G16" s="355" t="s">
        <v>215</v>
      </c>
      <c r="H16" s="355" t="s">
        <v>222</v>
      </c>
      <c r="I16" s="396">
        <v>45870</v>
      </c>
      <c r="J16" s="397">
        <v>45961</v>
      </c>
      <c r="K16" s="500"/>
      <c r="L16" s="361">
        <v>0.5</v>
      </c>
      <c r="M16" s="42"/>
      <c r="N16" s="357"/>
      <c r="O16" s="42"/>
      <c r="P16" s="444"/>
      <c r="Q16" s="120"/>
      <c r="R16" s="128">
        <f t="shared" si="1"/>
        <v>0</v>
      </c>
      <c r="S16" s="24"/>
      <c r="T16" s="24"/>
      <c r="U16" s="27"/>
      <c r="V16" s="444"/>
      <c r="W16" s="120"/>
      <c r="X16" s="128">
        <f t="shared" si="2"/>
        <v>0</v>
      </c>
      <c r="Y16" s="24"/>
      <c r="Z16" s="24"/>
      <c r="AA16" s="27"/>
      <c r="AB16" s="444"/>
      <c r="AC16" s="120"/>
      <c r="AD16" s="128">
        <f t="shared" si="3"/>
        <v>0.65934065934065933</v>
      </c>
      <c r="AE16" s="24"/>
      <c r="AF16" s="24"/>
      <c r="AG16" s="27"/>
      <c r="AH16" s="444"/>
      <c r="AI16" s="120"/>
      <c r="AJ16" s="128">
        <f t="shared" si="4"/>
        <v>1</v>
      </c>
    </row>
    <row r="17" spans="1:36" ht="69.95">
      <c r="A17" s="515" t="s">
        <v>223</v>
      </c>
      <c r="B17" s="519" t="s">
        <v>224</v>
      </c>
      <c r="C17" s="520" t="s">
        <v>225</v>
      </c>
      <c r="D17" s="61" t="s">
        <v>226</v>
      </c>
      <c r="E17" s="76" t="s">
        <v>227</v>
      </c>
      <c r="F17" s="64" t="s">
        <v>228</v>
      </c>
      <c r="G17" s="64" t="s">
        <v>215</v>
      </c>
      <c r="H17" s="64" t="s">
        <v>229</v>
      </c>
      <c r="I17" s="392">
        <v>45719</v>
      </c>
      <c r="J17" s="393">
        <v>45777</v>
      </c>
      <c r="K17" s="498">
        <f>1/3</f>
        <v>0.33333333333333331</v>
      </c>
      <c r="L17" s="358">
        <f>1/17</f>
        <v>5.8823529411764705E-2</v>
      </c>
      <c r="M17" s="10"/>
      <c r="N17" s="10"/>
      <c r="O17" s="28"/>
      <c r="P17" s="442">
        <f>(Q17*$L17)+(Q18*$L18)+(Q19*$L19)+(Q20*$L20)+(Q21*$L21)+(Q22*$L22)+(Q23*$L23)+(Q24*$L24)+(Q25*$L25)+(Q26*$L26)+(Q27*$L27)+(Q28*$L28)+(Q29*$L29)+(Q30*$L30)+(Q31*$L31)+(Q32*$L32)+(Q33*$L33)</f>
        <v>0</v>
      </c>
      <c r="Q17" s="119"/>
      <c r="R17" s="123">
        <f t="shared" si="1"/>
        <v>0.48275862068965519</v>
      </c>
      <c r="S17" s="10"/>
      <c r="T17" s="10"/>
      <c r="U17" s="13"/>
      <c r="V17" s="442">
        <f>(W17*$L17)+(W18*$L18)+(W19*$L19)+(W20*$L20)+(W21*$L21)+(W22*$L22)+(W23*$L23)+(W24*$L24)+(W25*$L25)+(W26*$L26)+(W27*$L27)+(W28*$L28)+(W29*$L29)+(W30*$L30)+(W31*$L31)+(W32*$L32)+(W33*$L33)</f>
        <v>0</v>
      </c>
      <c r="W17" s="119"/>
      <c r="X17" s="123">
        <f t="shared" si="2"/>
        <v>1</v>
      </c>
      <c r="Y17" s="10"/>
      <c r="Z17" s="10"/>
      <c r="AA17" s="13"/>
      <c r="AB17" s="442">
        <f>(AC17*$L17)+(AC18*$L18)+(AC19*$L19)+(AC20*$L20)+(AC21*$L21)+(AC22*$L22)+(AC23*$L23)+(AC24*$L24)+(AC25*$L25)+(AC26*$L26)+(AC27*$L27)+(AC28*$L28)+(AC29*$L29)+(AC30*$L30)+(AC31*$L31)+(AC32*$L32)+(AC33*$L33)</f>
        <v>0</v>
      </c>
      <c r="AC17" s="119"/>
      <c r="AD17" s="123">
        <f t="shared" si="3"/>
        <v>1</v>
      </c>
      <c r="AE17" s="10"/>
      <c r="AF17" s="10"/>
      <c r="AG17" s="13"/>
      <c r="AH17" s="442">
        <f>(AI17*$L17)+(AI18*$L18)+(AI19*$L19)+(AI20*$L20)+(AI21*$L21)+(AI22*$L22)+(AI23*$L23)+(AI24*$L24)+(AI25*$L25)+(AI26*$L26)+(AI27*$L27)+(AI28*$L28)+(AI29*$L29)+(AI30*$L30)+(AI31*$L31)+(AI32*$L32)+(AI33*$L33)</f>
        <v>0</v>
      </c>
      <c r="AI17" s="119"/>
      <c r="AJ17" s="123">
        <f t="shared" si="4"/>
        <v>1</v>
      </c>
    </row>
    <row r="18" spans="1:36" ht="27.95">
      <c r="A18" s="516"/>
      <c r="B18" s="503"/>
      <c r="C18" s="502"/>
      <c r="D18" s="65" t="s">
        <v>230</v>
      </c>
      <c r="E18" s="73" t="s">
        <v>231</v>
      </c>
      <c r="F18" s="77" t="s">
        <v>232</v>
      </c>
      <c r="G18" s="502" t="s">
        <v>215</v>
      </c>
      <c r="H18" s="502" t="s">
        <v>233</v>
      </c>
      <c r="I18" s="398">
        <v>45811</v>
      </c>
      <c r="J18" s="399">
        <v>45961</v>
      </c>
      <c r="K18" s="499"/>
      <c r="L18" s="289">
        <f t="shared" ref="L18:L33" si="5">1/17</f>
        <v>5.8823529411764705E-2</v>
      </c>
      <c r="M18" s="15"/>
      <c r="N18" s="15"/>
      <c r="O18" s="21"/>
      <c r="P18" s="444"/>
      <c r="Q18" s="121"/>
      <c r="R18" s="122">
        <f t="shared" si="1"/>
        <v>0</v>
      </c>
      <c r="S18" s="15"/>
      <c r="T18" s="15"/>
      <c r="U18" s="18"/>
      <c r="V18" s="444"/>
      <c r="W18" s="121"/>
      <c r="X18" s="122">
        <f t="shared" si="2"/>
        <v>0.18</v>
      </c>
      <c r="Y18" s="15"/>
      <c r="Z18" s="15"/>
      <c r="AA18" s="18"/>
      <c r="AB18" s="444"/>
      <c r="AC18" s="121"/>
      <c r="AD18" s="122">
        <f t="shared" si="3"/>
        <v>0.79333333333333333</v>
      </c>
      <c r="AE18" s="15"/>
      <c r="AF18" s="15"/>
      <c r="AG18" s="18"/>
      <c r="AH18" s="444"/>
      <c r="AI18" s="121"/>
      <c r="AJ18" s="122">
        <f t="shared" si="4"/>
        <v>1</v>
      </c>
    </row>
    <row r="19" spans="1:36" ht="27.95">
      <c r="A19" s="516"/>
      <c r="B19" s="503"/>
      <c r="C19" s="502"/>
      <c r="D19" s="78" t="s">
        <v>234</v>
      </c>
      <c r="E19" s="70" t="s">
        <v>235</v>
      </c>
      <c r="F19" s="77" t="s">
        <v>236</v>
      </c>
      <c r="G19" s="502"/>
      <c r="H19" s="502"/>
      <c r="I19" s="398">
        <v>45811</v>
      </c>
      <c r="J19" s="399">
        <v>45898</v>
      </c>
      <c r="K19" s="499"/>
      <c r="L19" s="289">
        <f t="shared" si="5"/>
        <v>5.8823529411764705E-2</v>
      </c>
      <c r="M19" s="362"/>
      <c r="N19" s="363"/>
      <c r="O19" s="362"/>
      <c r="P19" s="444"/>
      <c r="Q19" s="121"/>
      <c r="R19" s="128">
        <f t="shared" si="1"/>
        <v>0</v>
      </c>
      <c r="S19" s="364"/>
      <c r="T19" s="15"/>
      <c r="U19" s="365"/>
      <c r="V19" s="444"/>
      <c r="W19" s="121"/>
      <c r="X19" s="128">
        <f t="shared" si="2"/>
        <v>0.31034482758620691</v>
      </c>
      <c r="Y19" s="364"/>
      <c r="Z19" s="364"/>
      <c r="AA19" s="364"/>
      <c r="AB19" s="444"/>
      <c r="AC19" s="121"/>
      <c r="AD19" s="128">
        <f t="shared" si="3"/>
        <v>1</v>
      </c>
      <c r="AE19" s="364"/>
      <c r="AF19" s="364"/>
      <c r="AG19" s="364"/>
      <c r="AH19" s="444"/>
      <c r="AI19" s="121"/>
      <c r="AJ19" s="128">
        <f t="shared" si="4"/>
        <v>1</v>
      </c>
    </row>
    <row r="20" spans="1:36" ht="81" customHeight="1">
      <c r="A20" s="517"/>
      <c r="B20" s="65" t="s">
        <v>237</v>
      </c>
      <c r="C20" s="69" t="s">
        <v>238</v>
      </c>
      <c r="D20" s="78" t="s">
        <v>239</v>
      </c>
      <c r="E20" s="73" t="s">
        <v>240</v>
      </c>
      <c r="F20" s="69" t="s">
        <v>241</v>
      </c>
      <c r="G20" s="77" t="s">
        <v>215</v>
      </c>
      <c r="H20" s="77" t="s">
        <v>183</v>
      </c>
      <c r="I20" s="398">
        <v>45719</v>
      </c>
      <c r="J20" s="399">
        <v>45845</v>
      </c>
      <c r="K20" s="499"/>
      <c r="L20" s="289">
        <f t="shared" si="5"/>
        <v>5.8823529411764705E-2</v>
      </c>
      <c r="M20" s="29"/>
      <c r="N20" s="352"/>
      <c r="O20" s="29"/>
      <c r="P20" s="444"/>
      <c r="Q20" s="121"/>
      <c r="R20" s="122">
        <f t="shared" si="1"/>
        <v>0.22222222222222221</v>
      </c>
      <c r="S20" s="21"/>
      <c r="T20" s="15"/>
      <c r="U20" s="21"/>
      <c r="V20" s="444"/>
      <c r="W20" s="121"/>
      <c r="X20" s="122">
        <f t="shared" si="2"/>
        <v>0.94444444444444442</v>
      </c>
      <c r="Y20" s="15"/>
      <c r="Z20" s="15"/>
      <c r="AA20" s="18"/>
      <c r="AB20" s="444"/>
      <c r="AC20" s="121"/>
      <c r="AD20" s="122">
        <f t="shared" si="3"/>
        <v>1</v>
      </c>
      <c r="AE20" s="15"/>
      <c r="AF20" s="15"/>
      <c r="AG20" s="18"/>
      <c r="AH20" s="444"/>
      <c r="AI20" s="121"/>
      <c r="AJ20" s="122">
        <f t="shared" si="4"/>
        <v>1</v>
      </c>
    </row>
    <row r="21" spans="1:36" ht="27.95">
      <c r="A21" s="517"/>
      <c r="B21" s="503" t="s">
        <v>242</v>
      </c>
      <c r="C21" s="502" t="s">
        <v>243</v>
      </c>
      <c r="D21" s="65" t="s">
        <v>244</v>
      </c>
      <c r="E21" s="73" t="s">
        <v>245</v>
      </c>
      <c r="F21" s="69" t="s">
        <v>246</v>
      </c>
      <c r="G21" s="506" t="s">
        <v>215</v>
      </c>
      <c r="H21" s="69" t="s">
        <v>247</v>
      </c>
      <c r="I21" s="394">
        <v>45748</v>
      </c>
      <c r="J21" s="394">
        <v>45930</v>
      </c>
      <c r="K21" s="499"/>
      <c r="L21" s="289">
        <f t="shared" si="5"/>
        <v>5.8823529411764705E-2</v>
      </c>
      <c r="M21" s="29"/>
      <c r="N21" s="352"/>
      <c r="O21" s="29"/>
      <c r="P21" s="444"/>
      <c r="Q21" s="121"/>
      <c r="R21" s="122">
        <f t="shared" si="1"/>
        <v>0</v>
      </c>
      <c r="S21" s="21"/>
      <c r="T21" s="15"/>
      <c r="U21" s="21"/>
      <c r="V21" s="444"/>
      <c r="W21" s="121"/>
      <c r="X21" s="122">
        <f t="shared" si="2"/>
        <v>0.49450549450549453</v>
      </c>
      <c r="Y21" s="15"/>
      <c r="Z21" s="15"/>
      <c r="AA21" s="18"/>
      <c r="AB21" s="444"/>
      <c r="AC21" s="121"/>
      <c r="AD21" s="122">
        <f t="shared" si="3"/>
        <v>1</v>
      </c>
      <c r="AE21" s="15"/>
      <c r="AF21" s="15"/>
      <c r="AG21" s="18"/>
      <c r="AH21" s="444"/>
      <c r="AI21" s="121"/>
      <c r="AJ21" s="122">
        <f t="shared" si="4"/>
        <v>1</v>
      </c>
    </row>
    <row r="22" spans="1:36" ht="27.95">
      <c r="A22" s="517"/>
      <c r="B22" s="503"/>
      <c r="C22" s="502"/>
      <c r="D22" s="65" t="s">
        <v>248</v>
      </c>
      <c r="E22" s="73" t="s">
        <v>249</v>
      </c>
      <c r="F22" s="69" t="s">
        <v>250</v>
      </c>
      <c r="G22" s="506"/>
      <c r="H22" s="69" t="s">
        <v>247</v>
      </c>
      <c r="I22" s="394">
        <v>45748</v>
      </c>
      <c r="J22" s="394">
        <v>45930</v>
      </c>
      <c r="K22" s="499"/>
      <c r="L22" s="289">
        <f t="shared" si="5"/>
        <v>5.8823529411764705E-2</v>
      </c>
      <c r="M22" s="29"/>
      <c r="N22" s="352"/>
      <c r="O22" s="29"/>
      <c r="P22" s="444"/>
      <c r="Q22" s="121"/>
      <c r="R22" s="122">
        <f t="shared" si="1"/>
        <v>0</v>
      </c>
      <c r="S22" s="21"/>
      <c r="T22" s="15"/>
      <c r="U22" s="21"/>
      <c r="V22" s="444"/>
      <c r="W22" s="121"/>
      <c r="X22" s="122">
        <f t="shared" si="2"/>
        <v>0.49450549450549453</v>
      </c>
      <c r="Y22" s="15"/>
      <c r="Z22" s="15"/>
      <c r="AA22" s="18"/>
      <c r="AB22" s="444"/>
      <c r="AC22" s="121"/>
      <c r="AD22" s="122">
        <f t="shared" si="3"/>
        <v>1</v>
      </c>
      <c r="AE22" s="15"/>
      <c r="AF22" s="15"/>
      <c r="AG22" s="18"/>
      <c r="AH22" s="444"/>
      <c r="AI22" s="121"/>
      <c r="AJ22" s="122">
        <f t="shared" si="4"/>
        <v>1</v>
      </c>
    </row>
    <row r="23" spans="1:36" ht="27.95">
      <c r="A23" s="517"/>
      <c r="B23" s="503"/>
      <c r="C23" s="502"/>
      <c r="D23" s="78" t="s">
        <v>251</v>
      </c>
      <c r="E23" s="70" t="s">
        <v>252</v>
      </c>
      <c r="F23" s="77" t="s">
        <v>253</v>
      </c>
      <c r="G23" s="506"/>
      <c r="H23" s="69" t="s">
        <v>247</v>
      </c>
      <c r="I23" s="394">
        <v>45748</v>
      </c>
      <c r="J23" s="394">
        <v>45961</v>
      </c>
      <c r="K23" s="499"/>
      <c r="L23" s="289">
        <f t="shared" si="5"/>
        <v>5.8823529411764705E-2</v>
      </c>
      <c r="M23" s="29"/>
      <c r="N23" s="352"/>
      <c r="O23" s="29"/>
      <c r="P23" s="444"/>
      <c r="Q23" s="121"/>
      <c r="R23" s="128">
        <f t="shared" si="1"/>
        <v>0</v>
      </c>
      <c r="S23" s="15"/>
      <c r="T23" s="15"/>
      <c r="U23" s="18"/>
      <c r="V23" s="444"/>
      <c r="W23" s="121"/>
      <c r="X23" s="128">
        <f t="shared" si="2"/>
        <v>0.42253521126760563</v>
      </c>
      <c r="Y23" s="15"/>
      <c r="Z23" s="15"/>
      <c r="AA23" s="18"/>
      <c r="AB23" s="444"/>
      <c r="AC23" s="121"/>
      <c r="AD23" s="128">
        <f t="shared" si="3"/>
        <v>0.85446009389671362</v>
      </c>
      <c r="AE23" s="15"/>
      <c r="AF23" s="15"/>
      <c r="AG23" s="18"/>
      <c r="AH23" s="444"/>
      <c r="AI23" s="121"/>
      <c r="AJ23" s="128">
        <f t="shared" si="4"/>
        <v>1</v>
      </c>
    </row>
    <row r="24" spans="1:36" ht="27.95">
      <c r="A24" s="517"/>
      <c r="B24" s="503"/>
      <c r="C24" s="502"/>
      <c r="D24" s="65" t="s">
        <v>254</v>
      </c>
      <c r="E24" s="73" t="s">
        <v>255</v>
      </c>
      <c r="F24" s="69" t="s">
        <v>256</v>
      </c>
      <c r="G24" s="506"/>
      <c r="H24" s="69" t="s">
        <v>247</v>
      </c>
      <c r="I24" s="394">
        <v>45748</v>
      </c>
      <c r="J24" s="394">
        <v>45930</v>
      </c>
      <c r="K24" s="499"/>
      <c r="L24" s="289">
        <f t="shared" si="5"/>
        <v>5.8823529411764705E-2</v>
      </c>
      <c r="M24" s="29"/>
      <c r="N24" s="352"/>
      <c r="O24" s="29"/>
      <c r="P24" s="444"/>
      <c r="Q24" s="121"/>
      <c r="R24" s="128">
        <f t="shared" si="1"/>
        <v>0</v>
      </c>
      <c r="S24" s="15"/>
      <c r="T24" s="15"/>
      <c r="U24" s="18"/>
      <c r="V24" s="444"/>
      <c r="W24" s="121"/>
      <c r="X24" s="128">
        <f t="shared" si="2"/>
        <v>0.49450549450549453</v>
      </c>
      <c r="Y24" s="15"/>
      <c r="Z24" s="15"/>
      <c r="AA24" s="18"/>
      <c r="AB24" s="444"/>
      <c r="AC24" s="121"/>
      <c r="AD24" s="128">
        <f t="shared" si="3"/>
        <v>1</v>
      </c>
      <c r="AE24" s="15"/>
      <c r="AF24" s="15"/>
      <c r="AG24" s="18"/>
      <c r="AH24" s="444"/>
      <c r="AI24" s="121"/>
      <c r="AJ24" s="128">
        <f t="shared" si="4"/>
        <v>1</v>
      </c>
    </row>
    <row r="25" spans="1:36" ht="27.95">
      <c r="A25" s="517"/>
      <c r="B25" s="65" t="s">
        <v>257</v>
      </c>
      <c r="C25" s="69" t="s">
        <v>258</v>
      </c>
      <c r="D25" s="79"/>
      <c r="E25" s="80"/>
      <c r="F25" s="69" t="s">
        <v>259</v>
      </c>
      <c r="G25" s="69" t="s">
        <v>215</v>
      </c>
      <c r="H25" s="69" t="s">
        <v>107</v>
      </c>
      <c r="I25" s="394">
        <v>45691</v>
      </c>
      <c r="J25" s="395">
        <v>45807</v>
      </c>
      <c r="K25" s="499"/>
      <c r="L25" s="289">
        <f t="shared" si="5"/>
        <v>5.8823529411764705E-2</v>
      </c>
      <c r="M25" s="29"/>
      <c r="N25" s="352"/>
      <c r="O25" s="29"/>
      <c r="P25" s="444"/>
      <c r="Q25" s="121"/>
      <c r="R25" s="128">
        <f t="shared" si="1"/>
        <v>0.48275862068965519</v>
      </c>
      <c r="S25" s="15"/>
      <c r="T25" s="15"/>
      <c r="U25" s="18"/>
      <c r="V25" s="444"/>
      <c r="W25" s="121"/>
      <c r="X25" s="128">
        <f t="shared" si="2"/>
        <v>1</v>
      </c>
      <c r="Y25" s="15"/>
      <c r="Z25" s="15"/>
      <c r="AA25" s="18"/>
      <c r="AB25" s="444"/>
      <c r="AC25" s="121"/>
      <c r="AD25" s="128">
        <f t="shared" si="3"/>
        <v>1</v>
      </c>
      <c r="AE25" s="15"/>
      <c r="AF25" s="15"/>
      <c r="AG25" s="18"/>
      <c r="AH25" s="444"/>
      <c r="AI25" s="121"/>
      <c r="AJ25" s="128">
        <f t="shared" si="4"/>
        <v>1</v>
      </c>
    </row>
    <row r="26" spans="1:36" ht="84">
      <c r="A26" s="517"/>
      <c r="B26" s="65" t="s">
        <v>260</v>
      </c>
      <c r="C26" s="69" t="s">
        <v>261</v>
      </c>
      <c r="D26" s="79"/>
      <c r="E26" s="80"/>
      <c r="F26" s="69" t="s">
        <v>262</v>
      </c>
      <c r="G26" s="69" t="s">
        <v>215</v>
      </c>
      <c r="H26" s="69" t="s">
        <v>233</v>
      </c>
      <c r="I26" s="394">
        <v>45901</v>
      </c>
      <c r="J26" s="395">
        <v>46010</v>
      </c>
      <c r="K26" s="499"/>
      <c r="L26" s="289">
        <f t="shared" si="5"/>
        <v>5.8823529411764705E-2</v>
      </c>
      <c r="M26" s="29"/>
      <c r="N26" s="352"/>
      <c r="O26" s="29"/>
      <c r="P26" s="444"/>
      <c r="Q26" s="121"/>
      <c r="R26" s="128">
        <f t="shared" si="1"/>
        <v>0</v>
      </c>
      <c r="S26" s="15"/>
      <c r="T26" s="15"/>
      <c r="U26" s="18"/>
      <c r="V26" s="444"/>
      <c r="W26" s="121"/>
      <c r="X26" s="128">
        <f t="shared" si="2"/>
        <v>0</v>
      </c>
      <c r="Y26" s="15"/>
      <c r="Z26" s="15"/>
      <c r="AA26" s="18"/>
      <c r="AB26" s="444"/>
      <c r="AC26" s="121"/>
      <c r="AD26" s="128">
        <f t="shared" si="3"/>
        <v>0.26605504587155965</v>
      </c>
      <c r="AE26" s="15"/>
      <c r="AF26" s="15"/>
      <c r="AG26" s="18"/>
      <c r="AH26" s="444"/>
      <c r="AI26" s="121"/>
      <c r="AJ26" s="128">
        <f t="shared" si="4"/>
        <v>1</v>
      </c>
    </row>
    <row r="27" spans="1:36" ht="42" customHeight="1">
      <c r="A27" s="517"/>
      <c r="B27" s="521" t="s">
        <v>263</v>
      </c>
      <c r="C27" s="522" t="s">
        <v>264</v>
      </c>
      <c r="D27" s="81" t="s">
        <v>265</v>
      </c>
      <c r="E27" s="82" t="s">
        <v>266</v>
      </c>
      <c r="F27" s="83" t="s">
        <v>267</v>
      </c>
      <c r="G27" s="83" t="s">
        <v>107</v>
      </c>
      <c r="H27" s="83" t="s">
        <v>215</v>
      </c>
      <c r="I27" s="398">
        <v>45726</v>
      </c>
      <c r="J27" s="398">
        <v>46022</v>
      </c>
      <c r="K27" s="499"/>
      <c r="L27" s="289">
        <f t="shared" si="5"/>
        <v>5.8823529411764705E-2</v>
      </c>
      <c r="M27" s="29"/>
      <c r="N27" s="352"/>
      <c r="O27" s="29"/>
      <c r="P27" s="444"/>
      <c r="Q27" s="121"/>
      <c r="R27" s="128">
        <f t="shared" si="1"/>
        <v>7.0945945945945943E-2</v>
      </c>
      <c r="S27" s="15"/>
      <c r="T27" s="15"/>
      <c r="U27" s="18"/>
      <c r="V27" s="444"/>
      <c r="W27" s="121"/>
      <c r="X27" s="128">
        <f t="shared" si="2"/>
        <v>0.3783783783783784</v>
      </c>
      <c r="Y27" s="15"/>
      <c r="Z27" s="15"/>
      <c r="AA27" s="18"/>
      <c r="AB27" s="444"/>
      <c r="AC27" s="121"/>
      <c r="AD27" s="128">
        <f t="shared" si="3"/>
        <v>0.68918918918918914</v>
      </c>
      <c r="AE27" s="15"/>
      <c r="AF27" s="15"/>
      <c r="AG27" s="18"/>
      <c r="AH27" s="444"/>
      <c r="AI27" s="121"/>
      <c r="AJ27" s="128">
        <f t="shared" si="4"/>
        <v>1</v>
      </c>
    </row>
    <row r="28" spans="1:36" ht="60.95" customHeight="1">
      <c r="A28" s="517"/>
      <c r="B28" s="521"/>
      <c r="C28" s="522"/>
      <c r="D28" s="81" t="s">
        <v>268</v>
      </c>
      <c r="E28" s="82" t="s">
        <v>269</v>
      </c>
      <c r="F28" s="83" t="s">
        <v>270</v>
      </c>
      <c r="G28" s="386" t="s">
        <v>215</v>
      </c>
      <c r="H28" s="386" t="s">
        <v>107</v>
      </c>
      <c r="I28" s="400">
        <v>45901</v>
      </c>
      <c r="J28" s="400">
        <v>46010</v>
      </c>
      <c r="K28" s="499"/>
      <c r="L28" s="289">
        <f t="shared" si="5"/>
        <v>5.8823529411764705E-2</v>
      </c>
      <c r="M28" s="29"/>
      <c r="N28" s="352"/>
      <c r="O28" s="29"/>
      <c r="P28" s="444"/>
      <c r="Q28" s="121"/>
      <c r="R28" s="128">
        <f t="shared" si="1"/>
        <v>0</v>
      </c>
      <c r="S28" s="15"/>
      <c r="T28" s="15"/>
      <c r="U28" s="18"/>
      <c r="V28" s="444"/>
      <c r="W28" s="121"/>
      <c r="X28" s="128">
        <f t="shared" si="2"/>
        <v>0</v>
      </c>
      <c r="Y28" s="15"/>
      <c r="Z28" s="15"/>
      <c r="AA28" s="18"/>
      <c r="AB28" s="444"/>
      <c r="AC28" s="121"/>
      <c r="AD28" s="128">
        <f t="shared" si="3"/>
        <v>0.26605504587155965</v>
      </c>
      <c r="AE28" s="15"/>
      <c r="AF28" s="15"/>
      <c r="AG28" s="18"/>
      <c r="AH28" s="444"/>
      <c r="AI28" s="121"/>
      <c r="AJ28" s="128">
        <f t="shared" si="4"/>
        <v>1</v>
      </c>
    </row>
    <row r="29" spans="1:36" ht="44.25" customHeight="1">
      <c r="A29" s="517"/>
      <c r="B29" s="521"/>
      <c r="C29" s="522"/>
      <c r="D29" s="81" t="s">
        <v>271</v>
      </c>
      <c r="E29" s="82" t="s">
        <v>272</v>
      </c>
      <c r="F29" s="391" t="s">
        <v>273</v>
      </c>
      <c r="G29" s="385" t="s">
        <v>107</v>
      </c>
      <c r="H29" s="385" t="s">
        <v>215</v>
      </c>
      <c r="I29" s="401">
        <v>45726</v>
      </c>
      <c r="J29" s="401">
        <v>46022</v>
      </c>
      <c r="K29" s="499"/>
      <c r="L29" s="289">
        <f t="shared" si="5"/>
        <v>5.8823529411764705E-2</v>
      </c>
      <c r="M29" s="29"/>
      <c r="N29" s="352"/>
      <c r="O29" s="29"/>
      <c r="P29" s="444"/>
      <c r="Q29" s="121"/>
      <c r="R29" s="128">
        <f t="shared" si="1"/>
        <v>7.0945945945945943E-2</v>
      </c>
      <c r="S29" s="15"/>
      <c r="T29" s="15"/>
      <c r="U29" s="18"/>
      <c r="V29" s="444"/>
      <c r="W29" s="121"/>
      <c r="X29" s="128">
        <f t="shared" si="2"/>
        <v>0.3783783783783784</v>
      </c>
      <c r="Y29" s="15"/>
      <c r="Z29" s="15"/>
      <c r="AA29" s="18"/>
      <c r="AB29" s="444"/>
      <c r="AC29" s="121"/>
      <c r="AD29" s="128">
        <f t="shared" si="3"/>
        <v>0.68918918918918914</v>
      </c>
      <c r="AE29" s="15"/>
      <c r="AF29" s="15"/>
      <c r="AG29" s="18"/>
      <c r="AH29" s="444"/>
      <c r="AI29" s="121"/>
      <c r="AJ29" s="128">
        <f t="shared" si="4"/>
        <v>1</v>
      </c>
    </row>
    <row r="30" spans="1:36" ht="27.95">
      <c r="A30" s="517"/>
      <c r="B30" s="503" t="s">
        <v>274</v>
      </c>
      <c r="C30" s="506" t="s">
        <v>275</v>
      </c>
      <c r="D30" s="65" t="s">
        <v>276</v>
      </c>
      <c r="E30" s="73" t="s">
        <v>277</v>
      </c>
      <c r="F30" s="507" t="s">
        <v>278</v>
      </c>
      <c r="G30" s="507" t="s">
        <v>215</v>
      </c>
      <c r="H30" s="504"/>
      <c r="I30" s="396">
        <v>45870</v>
      </c>
      <c r="J30" s="395">
        <v>45961</v>
      </c>
      <c r="K30" s="499"/>
      <c r="L30" s="289">
        <f t="shared" si="5"/>
        <v>5.8823529411764705E-2</v>
      </c>
      <c r="M30" s="29"/>
      <c r="N30" s="352"/>
      <c r="O30" s="29"/>
      <c r="P30" s="444"/>
      <c r="Q30" s="121"/>
      <c r="R30" s="128">
        <f t="shared" si="1"/>
        <v>0</v>
      </c>
      <c r="S30" s="15"/>
      <c r="T30" s="15"/>
      <c r="U30" s="18"/>
      <c r="V30" s="444"/>
      <c r="W30" s="121"/>
      <c r="X30" s="128">
        <f t="shared" si="2"/>
        <v>0</v>
      </c>
      <c r="Y30" s="15"/>
      <c r="Z30" s="15"/>
      <c r="AA30" s="18"/>
      <c r="AB30" s="444"/>
      <c r="AC30" s="121"/>
      <c r="AD30" s="128">
        <f t="shared" si="3"/>
        <v>0.65934065934065933</v>
      </c>
      <c r="AE30" s="15"/>
      <c r="AF30" s="15"/>
      <c r="AG30" s="18"/>
      <c r="AH30" s="444"/>
      <c r="AI30" s="121"/>
      <c r="AJ30" s="128">
        <f t="shared" si="4"/>
        <v>1</v>
      </c>
    </row>
    <row r="31" spans="1:36" ht="31.5" customHeight="1">
      <c r="A31" s="517"/>
      <c r="B31" s="503"/>
      <c r="C31" s="506"/>
      <c r="D31" s="65" t="s">
        <v>279</v>
      </c>
      <c r="E31" s="73" t="s">
        <v>280</v>
      </c>
      <c r="F31" s="507"/>
      <c r="G31" s="507"/>
      <c r="H31" s="504"/>
      <c r="I31" s="396">
        <v>45870</v>
      </c>
      <c r="J31" s="395">
        <v>45961</v>
      </c>
      <c r="K31" s="499"/>
      <c r="L31" s="289">
        <f t="shared" si="5"/>
        <v>5.8823529411764705E-2</v>
      </c>
      <c r="M31" s="29"/>
      <c r="N31" s="352"/>
      <c r="O31" s="29"/>
      <c r="P31" s="444"/>
      <c r="Q31" s="121"/>
      <c r="R31" s="128">
        <f t="shared" si="1"/>
        <v>0</v>
      </c>
      <c r="S31" s="15"/>
      <c r="T31" s="15"/>
      <c r="U31" s="18"/>
      <c r="V31" s="444"/>
      <c r="W31" s="121"/>
      <c r="X31" s="128">
        <f t="shared" si="2"/>
        <v>0</v>
      </c>
      <c r="Y31" s="15"/>
      <c r="Z31" s="15"/>
      <c r="AA31" s="18"/>
      <c r="AB31" s="444"/>
      <c r="AC31" s="121"/>
      <c r="AD31" s="128">
        <f t="shared" si="3"/>
        <v>0.65934065934065933</v>
      </c>
      <c r="AE31" s="15"/>
      <c r="AF31" s="15"/>
      <c r="AG31" s="18"/>
      <c r="AH31" s="444"/>
      <c r="AI31" s="121"/>
      <c r="AJ31" s="128">
        <f t="shared" si="4"/>
        <v>1</v>
      </c>
    </row>
    <row r="32" spans="1:36" ht="46.5" customHeight="1">
      <c r="A32" s="517"/>
      <c r="B32" s="503" t="s">
        <v>281</v>
      </c>
      <c r="C32" s="506" t="s">
        <v>282</v>
      </c>
      <c r="D32" s="65" t="s">
        <v>283</v>
      </c>
      <c r="E32" s="73" t="s">
        <v>284</v>
      </c>
      <c r="F32" s="506" t="s">
        <v>285</v>
      </c>
      <c r="G32" s="506" t="s">
        <v>215</v>
      </c>
      <c r="H32" s="504"/>
      <c r="I32" s="394">
        <v>45901</v>
      </c>
      <c r="J32" s="394">
        <v>45989</v>
      </c>
      <c r="K32" s="499"/>
      <c r="L32" s="289">
        <f t="shared" si="5"/>
        <v>5.8823529411764705E-2</v>
      </c>
      <c r="M32" s="29"/>
      <c r="N32" s="352"/>
      <c r="O32" s="29"/>
      <c r="P32" s="444"/>
      <c r="Q32" s="121"/>
      <c r="R32" s="128">
        <f t="shared" si="1"/>
        <v>0</v>
      </c>
      <c r="S32" s="15"/>
      <c r="T32" s="15"/>
      <c r="U32" s="18"/>
      <c r="V32" s="444"/>
      <c r="W32" s="121"/>
      <c r="X32" s="128">
        <f t="shared" si="2"/>
        <v>0</v>
      </c>
      <c r="Y32" s="15"/>
      <c r="Z32" s="15"/>
      <c r="AA32" s="18"/>
      <c r="AB32" s="444"/>
      <c r="AC32" s="121"/>
      <c r="AD32" s="128">
        <f t="shared" si="3"/>
        <v>0.32954545454545453</v>
      </c>
      <c r="AE32" s="15"/>
      <c r="AF32" s="15"/>
      <c r="AG32" s="18"/>
      <c r="AH32" s="444"/>
      <c r="AI32" s="121"/>
      <c r="AJ32" s="128">
        <f t="shared" si="4"/>
        <v>1</v>
      </c>
    </row>
    <row r="33" spans="1:36" ht="45.75" customHeight="1" thickBot="1">
      <c r="A33" s="518"/>
      <c r="B33" s="523"/>
      <c r="C33" s="524"/>
      <c r="D33" s="74" t="s">
        <v>286</v>
      </c>
      <c r="E33" s="75" t="s">
        <v>287</v>
      </c>
      <c r="F33" s="524"/>
      <c r="G33" s="524"/>
      <c r="H33" s="505"/>
      <c r="I33" s="394">
        <v>45901</v>
      </c>
      <c r="J33" s="394">
        <v>46010</v>
      </c>
      <c r="K33" s="501"/>
      <c r="L33" s="360">
        <f t="shared" si="5"/>
        <v>5.8823529411764705E-2</v>
      </c>
      <c r="M33" s="212"/>
      <c r="N33" s="354"/>
      <c r="O33" s="212"/>
      <c r="P33" s="443"/>
      <c r="Q33" s="132"/>
      <c r="R33" s="128">
        <f t="shared" si="1"/>
        <v>0</v>
      </c>
      <c r="S33" s="135"/>
      <c r="T33" s="135"/>
      <c r="U33" s="136"/>
      <c r="V33" s="443"/>
      <c r="W33" s="132"/>
      <c r="X33" s="128">
        <f t="shared" si="2"/>
        <v>0</v>
      </c>
      <c r="Y33" s="135"/>
      <c r="Z33" s="135"/>
      <c r="AA33" s="136"/>
      <c r="AB33" s="443"/>
      <c r="AC33" s="132"/>
      <c r="AD33" s="128">
        <f t="shared" si="3"/>
        <v>0.26605504587155965</v>
      </c>
      <c r="AE33" s="135"/>
      <c r="AF33" s="135"/>
      <c r="AG33" s="136"/>
      <c r="AH33" s="443"/>
      <c r="AI33" s="132"/>
      <c r="AJ33" s="128">
        <f t="shared" si="4"/>
        <v>1</v>
      </c>
    </row>
    <row r="34" spans="1:36" ht="15.95" thickBot="1">
      <c r="K34" s="366">
        <f>SUM(K7:K33)</f>
        <v>1</v>
      </c>
      <c r="M34" s="488" t="s">
        <v>150</v>
      </c>
      <c r="N34" s="489"/>
      <c r="O34" s="489"/>
      <c r="P34" s="114">
        <f>(P7*$K7)+(P15*$K15)+(P17*$K17)</f>
        <v>0</v>
      </c>
      <c r="Q34" s="134">
        <f>((Q7*$L7)+(Q8*$L8)+(Q9*$L9)+(Q10*$L10)+(Q11*$L11)+(Q12*$L12)+(Q13*$L13)+(Q14*$L14))*$K7+((Q15*$L15)+(Q16*$L16))*$K15+((Q17*$L17)+(Q18*$L18)+(Q19*$L19)+(Q20*$L20)+(Q21*$L21)+(Q22*$L22)+(Q23*$L23)+(Q24*$L24)+(Q25*$L25)+(Q26*$L26)+(Q27*$L27)+(Q28*$L28)+(Q29*$L29)+(Q30*$L30)+(Q31*$L31)+(Q32*$L32)+(Q33*$L33))*$K17</f>
        <v>0</v>
      </c>
      <c r="R34" s="291">
        <f>((R7*$L7)+(R8*$L8)+(R9*$L9)+(R10*$L10)+(R11*$L11)+(R12*$L12)+(R13*$L13)+(R14*$L14))*$K7+((R15*$L15)+(R16*$L16))*$K15+((R17*$L17)+(R18*$L18)+(R19*$L19)+(R20*$L20)+(R21*$L21)+(R22*$L22)+(R23*$L23)+(R24*$L24)+(R25*$L25)+(R26*$L26)+(R27*$L27)+(R28*$L28)+(R29*$L29)+(R30*$L30)+(R31*$L31)+(R32*$L32)+(R33*$L33))*$K17</f>
        <v>0.16378768494790613</v>
      </c>
      <c r="S34" s="35"/>
      <c r="T34" s="33"/>
      <c r="U34" s="2"/>
      <c r="V34" s="114">
        <f>(V7*$K7)+(V15*$K15)+(V17*$K17)</f>
        <v>0</v>
      </c>
      <c r="W34" s="134">
        <f>((W7*$L7)+(W8*$L8)+(W9*$L9)+(W10*$L10)+(W11*$L11)+(W12*$L12)+(W13*$L13)+(W14*$L14))*$K7+((W15*$L15)+(W16*$L16))*$K15+((W17*$L17)+(W18*$L18)+(W19*$L19)+(W20*$L20)+(W21*$L21)+(W22*$L22)+(W23*$L23)+(W24*$L24)+(W25*$L25)+(W26*$L26)+(W27*$L27)+(W28*$L28)+(W29*$L29)+(W30*$L30)+(W31*$L31)+(W32*$L32)+(W33*$L33))*$K17</f>
        <v>0</v>
      </c>
      <c r="X34" s="291">
        <f>((X7*$L7)+(X8*$L8)+(X9*$L9)+(X10*$L10)+(X11*$L11)+(X12*$L12)+(X13*$L13)+(X14*$L14))*$K7+((X15*$L15)+(X16*$L16))*$K15+((X17*$L17)+(X18*$L18)+(X19*$L19)+(X20*$L20)+(X21*$L21)+(X22*$L22)+(X23*$L23)+(X24*$L24)+(X25*$L25)+(X26*$L26)+(X27*$L27)+(X28*$L28)+(X29*$L29)+(X30*$L30)+(X31*$L31)+(X32*$L32)+(X33*$L33))*$K17</f>
        <v>0.43927934526290358</v>
      </c>
      <c r="Y34" s="2"/>
      <c r="Z34" s="2"/>
      <c r="AA34" s="2"/>
      <c r="AB34" s="114">
        <f>(AB7*$K7)+(AB15*$K15)+(AB17*$K17)</f>
        <v>0</v>
      </c>
      <c r="AC34" s="134">
        <f>((AC7*$L7)+(AC8*$L8)+(AC9*$L9)+(AC10*$L10)+(AC11*$L11)+(AC12*$L12)+(AC13*$L13)+(AC14*$L14))*$K7+((AC15*$L15)+(AC16*$L16))*$K15+((AC17*$L17)+(AC18*$L18)+(AC19*$L19)+(AC20*$L20)+(AC21*$L21)+(AC22*$L22)+(AC23*$L23)+(AC24*$L24)+(AC25*$L25)+(AC26*$L26)+(AC27*$L27)+(AC28*$L28)+(AC29*$L29)+(AC30*$L30)+(AC31*$L31)+(AC32*$L32)+(AC33*$L33))*$K17</f>
        <v>0</v>
      </c>
      <c r="AD34" s="291">
        <f>((AD7*$L7)+(AD8*$L8)+(AD9*$L9)+(AD10*$L10)+(AD11*$L11)+(AD12*$L12)+(AD13*$L13)+(AD14*$L14))*$K7+((AD15*$L15)+(AD16*$L16))*$K15+((AD17*$L17)+(AD18*$L18)+(AD19*$L19)+(AD20*$L20)+(AD21*$L21)+(AD22*$L22)+(AD23*$L23)+(AD24*$L24)+(AD25*$L25)+(AD26*$L26)+(AD27*$L27)+(AD28*$L28)+(AD29*$L29)+(AD30*$L30)+(AD31*$L31)+(AD32*$L32)+(AD33*$L33))*$K17</f>
        <v>0.82174882144180339</v>
      </c>
      <c r="AE34" s="2"/>
      <c r="AF34" s="2"/>
      <c r="AG34" s="2"/>
      <c r="AH34" s="114">
        <f>(AH7*$K7)+(AH15*$K15)+(AH17*$K17)</f>
        <v>0</v>
      </c>
      <c r="AI34" s="134">
        <f>((AI7*$L7)+(AI8*$L8)+(AI9*$L9)+(AI10*$L10)+(AI11*$L11)+(AI12*$L12)+(AI13*$L13)+(AI14*$L14))*$K7+((AI15*$L15)+(AI16*$L16))*$K15+((AI17*$L17)+(AI18*$L18)+(AI19*$L19)+(AI20*$L20)+(AI21*$L21)+(AI22*$L22)+(AI23*$L23)+(AI24*$L24)+(AI25*$L25)+(AI26*$L26)+(AI27*$L27)+(AI28*$L28)+(AI29*$L29)+(AI30*$L30)+(AI31*$L31)+(AI32*$L32)+(AI33*$L33))*$K17</f>
        <v>0</v>
      </c>
      <c r="AJ34" s="367">
        <f>((AJ7*$L7)+(AJ8*$L8)+(AJ9*$L9)+(AJ10*$L10)+(AJ11*$L11)+(AJ12*$L12)+(AJ13*$L13)+(AJ14*$L14))*$K7+((AJ15*$L15)+(AJ16*$L16))*$K15+((AJ17*$L17)+(AJ18*$L18)+(AJ19*$L19)+(AJ20*$L20)+(AJ21*$L21)+(AJ22*$L22)+(AJ23*$L23)+(AJ24*$L24)+(AJ25*$L25)+(AJ26*$L26)+(AJ27*$L27)+(AJ28*$L28)+(AJ29*$L29)+(AJ30*$L30)+(AJ31*$L31)+(AJ32*$L32)+(AJ33*$L33))*$K17</f>
        <v>1</v>
      </c>
    </row>
    <row r="1048576" spans="12:12">
      <c r="L1048576" s="289"/>
    </row>
  </sheetData>
  <sheetProtection algorithmName="SHA-512" hashValue="/SwuTues3rvEDSKj96qqUJ0q43dI/a1llxLqMfIekMMeWvV7zM0214/TjI6QzCKu226wPVe6C06qCZiHongHDQ==" saltValue="2eYO9gYDJ4qeDWPjOAVCsA==" spinCount="100000" sheet="1" objects="1" scenarios="1" formatCells="0" formatColumns="0" formatRows="0" insertColumns="0" insertRows="0" deleteColumns="0" deleteRows="0"/>
  <mergeCells count="62">
    <mergeCell ref="B1:H2"/>
    <mergeCell ref="I1:J2"/>
    <mergeCell ref="A3:A4"/>
    <mergeCell ref="B3:C4"/>
    <mergeCell ref="D3:E4"/>
    <mergeCell ref="F3:F4"/>
    <mergeCell ref="G3:H4"/>
    <mergeCell ref="I3:J3"/>
    <mergeCell ref="B5:C5"/>
    <mergeCell ref="D5:E5"/>
    <mergeCell ref="G5:H5"/>
    <mergeCell ref="B6:C6"/>
    <mergeCell ref="D6:E6"/>
    <mergeCell ref="A7:A14"/>
    <mergeCell ref="B7:B8"/>
    <mergeCell ref="C7:C8"/>
    <mergeCell ref="B10:B12"/>
    <mergeCell ref="C10:C12"/>
    <mergeCell ref="A15:A16"/>
    <mergeCell ref="A17:A33"/>
    <mergeCell ref="B17:B19"/>
    <mergeCell ref="C17:C19"/>
    <mergeCell ref="G18:G19"/>
    <mergeCell ref="B27:B29"/>
    <mergeCell ref="C27:C29"/>
    <mergeCell ref="C21:C24"/>
    <mergeCell ref="G21:G24"/>
    <mergeCell ref="B32:B33"/>
    <mergeCell ref="C32:C33"/>
    <mergeCell ref="F32:F33"/>
    <mergeCell ref="G32:G33"/>
    <mergeCell ref="Y5:AC5"/>
    <mergeCell ref="AE5:AI5"/>
    <mergeCell ref="AB7:AB14"/>
    <mergeCell ref="M5:Q5"/>
    <mergeCell ref="S5:W5"/>
    <mergeCell ref="H18:H19"/>
    <mergeCell ref="B21:B24"/>
    <mergeCell ref="V7:V14"/>
    <mergeCell ref="V15:V16"/>
    <mergeCell ref="V17:V33"/>
    <mergeCell ref="H32:H33"/>
    <mergeCell ref="B30:B31"/>
    <mergeCell ref="C30:C31"/>
    <mergeCell ref="F30:F31"/>
    <mergeCell ref="G30:G31"/>
    <mergeCell ref="H30:H31"/>
    <mergeCell ref="G10:G12"/>
    <mergeCell ref="B13:B14"/>
    <mergeCell ref="C13:C14"/>
    <mergeCell ref="M34:O34"/>
    <mergeCell ref="K7:K14"/>
    <mergeCell ref="K15:K16"/>
    <mergeCell ref="K17:K33"/>
    <mergeCell ref="P7:P14"/>
    <mergeCell ref="P15:P16"/>
    <mergeCell ref="P17:P33"/>
    <mergeCell ref="AB15:AB16"/>
    <mergeCell ref="AB17:AB33"/>
    <mergeCell ref="AH7:AH14"/>
    <mergeCell ref="AH15:AH16"/>
    <mergeCell ref="AH17:AH33"/>
  </mergeCells>
  <conditionalFormatting sqref="Q7:Q33">
    <cfRule type="containsBlanks" dxfId="15" priority="17">
      <formula>LEN(TRIM(Q7))=0</formula>
    </cfRule>
    <cfRule type="expression" dxfId="14" priority="18">
      <formula>Q7&gt;=(R7*0.9)</formula>
    </cfRule>
    <cfRule type="expression" dxfId="13" priority="19">
      <formula>AND(Q7&lt;(R7*0.9),Q7&gt;=(R7*0.75))</formula>
    </cfRule>
    <cfRule type="expression" dxfId="12" priority="20">
      <formula>(Q7&lt;(R7*0.75))</formula>
    </cfRule>
  </conditionalFormatting>
  <conditionalFormatting sqref="W7:W33">
    <cfRule type="containsBlanks" dxfId="11" priority="9">
      <formula>LEN(TRIM(W7))=0</formula>
    </cfRule>
    <cfRule type="expression" dxfId="10" priority="10">
      <formula>W7&gt;=(X7*0.9)</formula>
    </cfRule>
    <cfRule type="expression" dxfId="9" priority="11">
      <formula>AND(W7&lt;(X7*0.9),W7&gt;=(X7*0.75))</formula>
    </cfRule>
    <cfRule type="expression" dxfId="8" priority="12">
      <formula>(W7&lt;(X7*0.75))</formula>
    </cfRule>
  </conditionalFormatting>
  <conditionalFormatting sqref="AC7:AC33">
    <cfRule type="containsBlanks" dxfId="7" priority="5">
      <formula>LEN(TRIM(AC7))=0</formula>
    </cfRule>
    <cfRule type="expression" dxfId="6" priority="6">
      <formula>AC7&gt;=(AD7*0.9)</formula>
    </cfRule>
    <cfRule type="expression" dxfId="5" priority="7">
      <formula>AND(AC7&lt;(AD7*0.9),AC7&gt;=(AD7*0.75))</formula>
    </cfRule>
    <cfRule type="expression" dxfId="4" priority="8">
      <formula>(AC7&lt;(AD7*0.75))</formula>
    </cfRule>
  </conditionalFormatting>
  <conditionalFormatting sqref="AI7:AI33">
    <cfRule type="containsBlanks" dxfId="3" priority="1">
      <formula>LEN(TRIM(AI7))=0</formula>
    </cfRule>
    <cfRule type="expression" dxfId="2" priority="2">
      <formula>AI7&gt;=(AJ7*0.9)</formula>
    </cfRule>
    <cfRule type="expression" dxfId="1" priority="3">
      <formula>AND(AI7&lt;(AJ7*0.9),AI7&gt;=(AJ7*0.75))</formula>
    </cfRule>
    <cfRule type="expression" dxfId="0" priority="4">
      <formula>(AI7&lt;(AJ7*0.75))</formula>
    </cfRule>
  </conditionalFormatting>
  <dataValidations xWindow="971" yWindow="488" count="7">
    <dataValidation allowBlank="1" showInputMessage="1" showErrorMessage="1" promptTitle="Avance esperado actividad" prompt="Se visualiza el avance esperado cuantitativo de la actividad_x000a_" sqref="R6 AJ6 AD6 X6" xr:uid="{F85C6CD3-CCD1-4F8A-A56B-ACFE9710E2BA}"/>
    <dataValidation allowBlank="1" showInputMessage="1" showErrorMessage="1" promptTitle="Evidencia" prompt="Relacionar el nombre de la evidencia incluida en la carpeta compartida por la OAP. que permita validar el cumplimiento de la actividad: EV1 XXXXX , EV2 XXXXXXX (Nombres cortos) _x000a_ " sqref="M6:M8 S6:S8 Y6:Y8 AE6:AE8" xr:uid="{BB1190D0-9FB2-4E88-A3EE-72D9A3E79885}"/>
    <dataValidation allowBlank="1" showInputMessage="1" showErrorMessage="1" promptTitle="Análisis Cualitativo" prompt="Se debe describir la gestión realizada durante el periodo reportado fechas, actividades relevante  y en caso de que aplique que falta para cumplir el 100%" sqref="N6:N8 T6:T8 Z6:Z8 AF6:AF8" xr:uid="{3EF9A979-6996-4E49-9D5A-C97CB472C9FC}"/>
    <dataValidation allowBlank="1" showInputMessage="1" showErrorMessage="1" promptTitle="Valdiación OAP" prompt="Se insluye una breve descripción del avance realizado por OAP a las evidencias, análisis cualitativo, análisis cuantitativo. " sqref="O6:O8 AA6:AA8 U6:U8 AG6:AG8" xr:uid="{017672E7-0DDD-44FA-BC0E-FF661CCC7F7C}"/>
    <dataValidation allowBlank="1" showInputMessage="1" showErrorMessage="1" promptTitle="Avance real acumulado acción" prompt="Reportar el avance real cuantitativo y acumulado de la acción " sqref="AB6:AB7 V6:V7 P6:P7 AH6:AH7" xr:uid="{8298CCF9-11F6-40A0-808F-3C1BC784085A}"/>
    <dataValidation allowBlank="1" showInputMessage="1" showErrorMessage="1" promptTitle="Avance real actividad" prompt="Reportar el avance real cuantitativo y acumulado de la actividad" sqref="AC6 Q6 W6 AI6" xr:uid="{6FDB6F07-B9A9-47C8-A57D-8FC0B3E4F5FA}"/>
    <dataValidation allowBlank="1" showInputMessage="1" showErrorMessage="1" promptTitle="Avance esperado acción" prompt="Se visualiza el avance esperado cuantitativo de la acción" sqref="X7:X33 R7:R33 AD7:AD33 AJ7:AJ33" xr:uid="{F02939AE-9515-4E73-8A91-1DAB77680A41}"/>
  </dataValidations>
  <pageMargins left="0.7" right="0.7" top="0.75" bottom="0.75" header="0.3" footer="0.3"/>
  <pageSetup orientation="portrait" horizontalDpi="4294967292"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B5D98-C826-FF4E-BFE4-03F70E2D5B0C}">
  <sheetPr>
    <tabColor theme="9" tint="-0.499984740745262"/>
  </sheetPr>
  <dimension ref="B3:AZ42"/>
  <sheetViews>
    <sheetView showGridLines="0" zoomScale="49" zoomScaleNormal="69" workbookViewId="0"/>
  </sheetViews>
  <sheetFormatPr defaultColWidth="11.42578125" defaultRowHeight="15"/>
  <cols>
    <col min="2" max="2" width="7.85546875" customWidth="1"/>
    <col min="3" max="3" width="31.85546875" style="101" customWidth="1"/>
    <col min="4" max="4" width="79" style="100" customWidth="1"/>
    <col min="5" max="5" width="51.140625" style="100" customWidth="1"/>
    <col min="6" max="6" width="26.42578125" style="100" customWidth="1"/>
    <col min="7" max="7" width="46.42578125" style="100" customWidth="1"/>
    <col min="8" max="8" width="26.42578125" style="102" customWidth="1"/>
    <col min="9" max="9" width="29.42578125" style="100" customWidth="1"/>
    <col min="10" max="10" width="19.42578125" style="100" bestFit="1" customWidth="1"/>
    <col min="11" max="11" width="19.140625" style="100" customWidth="1"/>
    <col min="12" max="12" width="22.140625" style="100" customWidth="1"/>
    <col min="13" max="13" width="21.7109375" customWidth="1"/>
    <col min="14" max="15" width="28.140625" customWidth="1"/>
    <col min="16" max="16" width="39.28515625" customWidth="1"/>
    <col min="17" max="17" width="35.140625" customWidth="1"/>
    <col min="18" max="19" width="25.42578125" customWidth="1"/>
    <col min="20" max="20" width="24.85546875" customWidth="1"/>
    <col min="21" max="21" width="37.28515625" customWidth="1"/>
    <col min="22" max="22" width="15.42578125" customWidth="1"/>
    <col min="23" max="23" width="27.42578125" customWidth="1"/>
    <col min="24" max="24" width="30.85546875" customWidth="1"/>
    <col min="25" max="25" width="26.140625" customWidth="1"/>
    <col min="26" max="26" width="27.85546875" customWidth="1"/>
    <col min="28" max="28" width="20" customWidth="1"/>
    <col min="29" max="29" width="21.42578125" customWidth="1"/>
    <col min="30" max="30" width="37" customWidth="1"/>
    <col min="31" max="31" width="16.42578125" customWidth="1"/>
    <col min="32" max="33" width="30.140625" customWidth="1"/>
    <col min="34" max="34" width="17.42578125" customWidth="1"/>
    <col min="35" max="35" width="19.7109375" customWidth="1"/>
    <col min="37" max="37" width="21.42578125" customWidth="1"/>
    <col min="38" max="38" width="20" customWidth="1"/>
    <col min="39" max="39" width="39.28515625" customWidth="1"/>
    <col min="40" max="40" width="17.42578125" customWidth="1"/>
    <col min="41" max="42" width="29.42578125" customWidth="1"/>
    <col min="43" max="43" width="28.7109375" customWidth="1"/>
    <col min="44" max="44" width="18.28515625" customWidth="1"/>
    <col min="46" max="46" width="17.140625" customWidth="1"/>
    <col min="47" max="47" width="18.42578125" customWidth="1"/>
    <col min="48" max="48" width="25.28515625" customWidth="1"/>
    <col min="50" max="50" width="19.140625" customWidth="1"/>
    <col min="51" max="51" width="20.42578125" customWidth="1"/>
    <col min="52" max="52" width="49.42578125" customWidth="1"/>
  </cols>
  <sheetData>
    <row r="3" spans="3:10">
      <c r="C3" s="552"/>
    </row>
    <row r="4" spans="3:10">
      <c r="C4" s="552"/>
    </row>
    <row r="5" spans="3:10">
      <c r="C5" s="552"/>
    </row>
    <row r="6" spans="3:10">
      <c r="C6" s="552"/>
    </row>
    <row r="8" spans="3:10" ht="15.95" thickBot="1"/>
    <row r="9" spans="3:10" ht="15.95" thickBot="1">
      <c r="C9" s="610" t="s">
        <v>288</v>
      </c>
      <c r="D9" s="622"/>
      <c r="E9" s="617" t="s">
        <v>289</v>
      </c>
      <c r="F9" s="618"/>
      <c r="G9" s="618"/>
      <c r="H9" s="618"/>
      <c r="I9" s="618"/>
      <c r="J9" s="619"/>
    </row>
    <row r="10" spans="3:10" ht="15.95" thickBot="1">
      <c r="C10" s="227"/>
      <c r="D10" s="227"/>
      <c r="E10" s="227"/>
      <c r="F10" s="227"/>
      <c r="G10" s="227"/>
      <c r="H10" s="227"/>
      <c r="I10" s="227"/>
      <c r="J10" s="227"/>
    </row>
    <row r="11" spans="3:10">
      <c r="C11" s="610" t="s">
        <v>290</v>
      </c>
      <c r="D11" s="622"/>
      <c r="E11" s="611" t="s">
        <v>291</v>
      </c>
      <c r="F11" s="612"/>
      <c r="G11" s="612"/>
      <c r="H11" s="612"/>
      <c r="I11" s="612"/>
      <c r="J11" s="613"/>
    </row>
    <row r="12" spans="3:10" ht="15.95" thickBot="1">
      <c r="C12" s="622"/>
      <c r="D12" s="622"/>
      <c r="E12" s="614"/>
      <c r="F12" s="615"/>
      <c r="G12" s="615"/>
      <c r="H12" s="615"/>
      <c r="I12" s="615"/>
      <c r="J12" s="616"/>
    </row>
    <row r="13" spans="3:10" ht="15.95" thickBot="1">
      <c r="C13" s="384"/>
      <c r="D13" s="384"/>
      <c r="E13" s="227"/>
      <c r="F13" s="227"/>
      <c r="G13" s="227"/>
      <c r="H13" s="227"/>
      <c r="I13" s="227"/>
      <c r="J13" s="227"/>
    </row>
    <row r="14" spans="3:10">
      <c r="C14" s="610" t="s">
        <v>292</v>
      </c>
      <c r="D14" s="622"/>
      <c r="E14" s="611" t="s">
        <v>293</v>
      </c>
      <c r="F14" s="612"/>
      <c r="G14" s="612"/>
      <c r="H14" s="612"/>
      <c r="I14" s="612"/>
      <c r="J14" s="613"/>
    </row>
    <row r="15" spans="3:10">
      <c r="C15" s="622"/>
      <c r="D15" s="622"/>
      <c r="E15" s="620"/>
      <c r="F15" s="623"/>
      <c r="G15" s="623"/>
      <c r="H15" s="623"/>
      <c r="I15" s="623"/>
      <c r="J15" s="621"/>
    </row>
    <row r="16" spans="3:10" ht="15.95" thickBot="1">
      <c r="C16" s="622"/>
      <c r="D16" s="622"/>
      <c r="E16" s="614"/>
      <c r="F16" s="615"/>
      <c r="G16" s="615"/>
      <c r="H16" s="615"/>
      <c r="I16" s="615"/>
      <c r="J16" s="616"/>
    </row>
    <row r="17" spans="2:52" ht="15.95" thickBot="1">
      <c r="C17" s="384"/>
      <c r="D17" s="384"/>
      <c r="E17" s="227"/>
      <c r="F17" s="227"/>
      <c r="G17" s="227"/>
      <c r="H17" s="227"/>
      <c r="I17" s="227"/>
      <c r="J17" s="227"/>
    </row>
    <row r="18" spans="2:52">
      <c r="C18" s="610" t="s">
        <v>294</v>
      </c>
      <c r="D18" s="622"/>
      <c r="E18" s="611" t="s">
        <v>295</v>
      </c>
      <c r="F18" s="612"/>
      <c r="G18" s="612"/>
      <c r="H18" s="612"/>
      <c r="I18" s="612"/>
      <c r="J18" s="613"/>
    </row>
    <row r="19" spans="2:52" ht="15.95" thickBot="1">
      <c r="C19" s="622"/>
      <c r="D19" s="622"/>
      <c r="E19" s="614"/>
      <c r="F19" s="615"/>
      <c r="G19" s="615"/>
      <c r="H19" s="615"/>
      <c r="I19" s="615"/>
      <c r="J19" s="616"/>
    </row>
    <row r="20" spans="2:52">
      <c r="C20"/>
      <c r="D20"/>
      <c r="E20" s="228"/>
      <c r="F20" s="228"/>
      <c r="G20" s="228"/>
      <c r="H20" s="228"/>
      <c r="I20" s="228"/>
      <c r="J20" s="228"/>
    </row>
    <row r="21" spans="2:52">
      <c r="C21"/>
      <c r="D21"/>
      <c r="E21" s="228"/>
      <c r="F21" s="228"/>
      <c r="G21" s="228"/>
      <c r="H21" s="228"/>
      <c r="I21" s="228"/>
      <c r="J21" s="228"/>
    </row>
    <row r="22" spans="2:52" ht="15.95" thickBot="1">
      <c r="C22"/>
      <c r="D22"/>
      <c r="E22" s="228"/>
      <c r="F22" s="228"/>
      <c r="G22" s="228"/>
      <c r="H22" s="228"/>
      <c r="I22" s="228"/>
      <c r="J22" s="228"/>
    </row>
    <row r="23" spans="2:52" ht="17.25" customHeight="1" thickBot="1">
      <c r="C23"/>
      <c r="D23"/>
      <c r="E23" s="228"/>
      <c r="F23" s="228"/>
      <c r="G23" s="228"/>
      <c r="H23" s="228"/>
      <c r="I23" s="228"/>
      <c r="J23" s="228"/>
      <c r="M23" s="601" t="s">
        <v>2</v>
      </c>
      <c r="N23" s="602"/>
      <c r="O23" s="602"/>
      <c r="P23" s="602"/>
      <c r="Q23" s="602"/>
      <c r="R23" s="602"/>
      <c r="S23" s="602"/>
      <c r="T23" s="602"/>
      <c r="U23" s="602"/>
      <c r="V23" s="601" t="s">
        <v>3</v>
      </c>
      <c r="W23" s="602"/>
      <c r="X23" s="602"/>
      <c r="Y23" s="602"/>
      <c r="Z23" s="602"/>
      <c r="AA23" s="602"/>
      <c r="AB23" s="602"/>
      <c r="AC23" s="602"/>
      <c r="AD23" s="602"/>
      <c r="AE23" s="601" t="s">
        <v>4</v>
      </c>
      <c r="AF23" s="602"/>
      <c r="AG23" s="602"/>
      <c r="AH23" s="602"/>
      <c r="AI23" s="602"/>
      <c r="AJ23" s="602"/>
      <c r="AK23" s="602"/>
      <c r="AL23" s="602"/>
      <c r="AM23" s="602"/>
      <c r="AN23" s="601" t="s">
        <v>5</v>
      </c>
      <c r="AO23" s="602"/>
      <c r="AP23" s="602"/>
      <c r="AQ23" s="602"/>
      <c r="AR23" s="602"/>
      <c r="AS23" s="602"/>
      <c r="AT23" s="602"/>
      <c r="AU23" s="602"/>
      <c r="AV23" s="602"/>
      <c r="AW23" s="602"/>
      <c r="AX23" s="602"/>
      <c r="AY23" s="602"/>
      <c r="AZ23" s="606"/>
    </row>
    <row r="24" spans="2:52" ht="27.75" customHeight="1" thickBot="1">
      <c r="C24"/>
      <c r="D24"/>
      <c r="E24" s="228"/>
      <c r="F24" s="228"/>
      <c r="G24" s="228"/>
      <c r="H24" s="228"/>
      <c r="I24" s="228"/>
      <c r="J24" s="228"/>
      <c r="M24" s="595" t="s">
        <v>296</v>
      </c>
      <c r="N24" s="596"/>
      <c r="O24" s="596"/>
      <c r="P24" s="596"/>
      <c r="Q24" s="597"/>
      <c r="R24" s="598" t="s">
        <v>297</v>
      </c>
      <c r="S24" s="599"/>
      <c r="T24" s="599"/>
      <c r="U24" s="600"/>
      <c r="V24" s="595" t="s">
        <v>296</v>
      </c>
      <c r="W24" s="596"/>
      <c r="X24" s="596"/>
      <c r="Y24" s="596"/>
      <c r="Z24" s="597"/>
      <c r="AA24" s="598" t="s">
        <v>297</v>
      </c>
      <c r="AB24" s="599"/>
      <c r="AC24" s="599"/>
      <c r="AD24" s="600"/>
      <c r="AE24" s="595" t="s">
        <v>296</v>
      </c>
      <c r="AF24" s="596"/>
      <c r="AG24" s="596"/>
      <c r="AH24" s="596"/>
      <c r="AI24" s="597"/>
      <c r="AJ24" s="598" t="s">
        <v>297</v>
      </c>
      <c r="AK24" s="599"/>
      <c r="AL24" s="599"/>
      <c r="AM24" s="600"/>
      <c r="AN24" s="595" t="s">
        <v>296</v>
      </c>
      <c r="AO24" s="596"/>
      <c r="AP24" s="596"/>
      <c r="AQ24" s="596"/>
      <c r="AR24" s="597"/>
      <c r="AS24" s="598" t="s">
        <v>297</v>
      </c>
      <c r="AT24" s="599"/>
      <c r="AU24" s="599"/>
      <c r="AV24" s="600"/>
      <c r="AW24" s="603" t="s">
        <v>298</v>
      </c>
      <c r="AX24" s="604"/>
      <c r="AY24" s="604"/>
      <c r="AZ24" s="605"/>
    </row>
    <row r="25" spans="2:52" s="103" customFormat="1" ht="120.75" customHeight="1" thickBot="1">
      <c r="B25" s="279" t="s">
        <v>299</v>
      </c>
      <c r="C25" s="279" t="s">
        <v>300</v>
      </c>
      <c r="D25" s="279" t="s">
        <v>301</v>
      </c>
      <c r="E25" s="279" t="s">
        <v>302</v>
      </c>
      <c r="F25" s="279" t="s">
        <v>303</v>
      </c>
      <c r="G25" s="279" t="s">
        <v>304</v>
      </c>
      <c r="H25" s="279" t="s">
        <v>305</v>
      </c>
      <c r="I25" s="279" t="s">
        <v>306</v>
      </c>
      <c r="J25" s="279" t="s">
        <v>28</v>
      </c>
      <c r="K25" s="279" t="s">
        <v>307</v>
      </c>
      <c r="L25" s="279" t="s">
        <v>308</v>
      </c>
      <c r="M25" s="251" t="s">
        <v>309</v>
      </c>
      <c r="N25" s="252" t="s">
        <v>310</v>
      </c>
      <c r="O25" s="258" t="s">
        <v>311</v>
      </c>
      <c r="P25" s="280" t="s">
        <v>312</v>
      </c>
      <c r="Q25" s="257" t="s">
        <v>313</v>
      </c>
      <c r="R25" s="235" t="s">
        <v>314</v>
      </c>
      <c r="S25" s="234" t="s">
        <v>315</v>
      </c>
      <c r="T25" s="234" t="s">
        <v>316</v>
      </c>
      <c r="U25" s="256" t="s">
        <v>317</v>
      </c>
      <c r="V25" s="251" t="s">
        <v>309</v>
      </c>
      <c r="W25" s="252" t="s">
        <v>310</v>
      </c>
      <c r="X25" s="258" t="s">
        <v>311</v>
      </c>
      <c r="Y25" s="280" t="s">
        <v>312</v>
      </c>
      <c r="Z25" s="257" t="s">
        <v>313</v>
      </c>
      <c r="AA25" s="235" t="s">
        <v>314</v>
      </c>
      <c r="AB25" s="234" t="s">
        <v>315</v>
      </c>
      <c r="AC25" s="234" t="s">
        <v>316</v>
      </c>
      <c r="AD25" s="232" t="s">
        <v>317</v>
      </c>
      <c r="AE25" s="251" t="s">
        <v>309</v>
      </c>
      <c r="AF25" s="252" t="s">
        <v>310</v>
      </c>
      <c r="AG25" s="258" t="s">
        <v>311</v>
      </c>
      <c r="AH25" s="280" t="s">
        <v>312</v>
      </c>
      <c r="AI25" s="257" t="s">
        <v>313</v>
      </c>
      <c r="AJ25" s="235" t="s">
        <v>314</v>
      </c>
      <c r="AK25" s="234" t="s">
        <v>315</v>
      </c>
      <c r="AL25" s="234" t="s">
        <v>316</v>
      </c>
      <c r="AM25" s="232" t="s">
        <v>317</v>
      </c>
      <c r="AN25" s="380" t="s">
        <v>309</v>
      </c>
      <c r="AO25" s="381" t="s">
        <v>310</v>
      </c>
      <c r="AP25" s="258" t="s">
        <v>311</v>
      </c>
      <c r="AQ25" s="280" t="s">
        <v>312</v>
      </c>
      <c r="AR25" s="382" t="s">
        <v>313</v>
      </c>
      <c r="AS25" s="234" t="s">
        <v>314</v>
      </c>
      <c r="AT25" s="234" t="s">
        <v>315</v>
      </c>
      <c r="AU25" s="234" t="s">
        <v>316</v>
      </c>
      <c r="AV25" s="232" t="s">
        <v>317</v>
      </c>
      <c r="AW25" s="233" t="s">
        <v>318</v>
      </c>
      <c r="AX25" s="233" t="s">
        <v>315</v>
      </c>
      <c r="AY25" s="233" t="s">
        <v>319</v>
      </c>
      <c r="AZ25" s="267" t="s">
        <v>317</v>
      </c>
    </row>
    <row r="26" spans="2:52" ht="264" customHeight="1">
      <c r="B26" s="574">
        <v>1</v>
      </c>
      <c r="C26" s="583" t="s">
        <v>320</v>
      </c>
      <c r="D26" s="580" t="s">
        <v>321</v>
      </c>
      <c r="E26" s="565" t="s">
        <v>322</v>
      </c>
      <c r="F26" s="571" t="s">
        <v>323</v>
      </c>
      <c r="G26" s="565" t="s">
        <v>324</v>
      </c>
      <c r="H26" s="565" t="s">
        <v>325</v>
      </c>
      <c r="I26" s="565" t="s">
        <v>326</v>
      </c>
      <c r="J26" s="568">
        <v>45672</v>
      </c>
      <c r="K26" s="568">
        <v>46021</v>
      </c>
      <c r="L26" s="607" t="s">
        <v>327</v>
      </c>
      <c r="M26" s="253"/>
      <c r="N26" s="238" t="s">
        <v>328</v>
      </c>
      <c r="O26" s="238"/>
      <c r="P26" s="239"/>
      <c r="Q26" s="239"/>
      <c r="R26" s="272"/>
      <c r="S26" s="268">
        <v>20</v>
      </c>
      <c r="T26" s="259"/>
      <c r="U26" s="260"/>
      <c r="V26" s="253"/>
      <c r="W26" s="238" t="s">
        <v>328</v>
      </c>
      <c r="X26" s="238"/>
      <c r="Y26" s="239"/>
      <c r="Z26" s="239"/>
      <c r="AA26" s="272"/>
      <c r="AB26" s="268">
        <v>20</v>
      </c>
      <c r="AC26" s="259"/>
      <c r="AD26" s="260"/>
      <c r="AE26" s="253"/>
      <c r="AF26" s="238" t="s">
        <v>328</v>
      </c>
      <c r="AG26" s="238"/>
      <c r="AH26" s="239"/>
      <c r="AI26" s="239"/>
      <c r="AJ26" s="272"/>
      <c r="AK26" s="268">
        <v>20</v>
      </c>
      <c r="AL26" s="259"/>
      <c r="AM26" s="260"/>
      <c r="AN26" s="253"/>
      <c r="AO26" s="238" t="s">
        <v>328</v>
      </c>
      <c r="AP26" s="238"/>
      <c r="AQ26" s="239"/>
      <c r="AR26" s="239"/>
      <c r="AS26" s="272"/>
      <c r="AT26" s="268">
        <v>20</v>
      </c>
      <c r="AU26" s="259"/>
      <c r="AV26" s="260"/>
      <c r="AW26" s="240"/>
      <c r="AX26" s="241">
        <v>20</v>
      </c>
      <c r="AY26" s="242"/>
      <c r="AZ26" s="243"/>
    </row>
    <row r="27" spans="2:52" ht="30">
      <c r="B27" s="575"/>
      <c r="C27" s="584"/>
      <c r="D27" s="581"/>
      <c r="E27" s="566"/>
      <c r="F27" s="572"/>
      <c r="G27" s="566"/>
      <c r="H27" s="566"/>
      <c r="I27" s="566"/>
      <c r="J27" s="569"/>
      <c r="K27" s="569"/>
      <c r="L27" s="608"/>
      <c r="M27" s="271"/>
      <c r="N27" s="236" t="s">
        <v>329</v>
      </c>
      <c r="O27" s="236"/>
      <c r="P27" s="237"/>
      <c r="Q27" s="237"/>
      <c r="R27" s="261"/>
      <c r="S27" s="269">
        <v>35</v>
      </c>
      <c r="T27" s="262"/>
      <c r="U27" s="263"/>
      <c r="V27" s="271"/>
      <c r="W27" s="236" t="s">
        <v>329</v>
      </c>
      <c r="X27" s="236"/>
      <c r="Y27" s="237"/>
      <c r="Z27" s="237"/>
      <c r="AA27" s="261"/>
      <c r="AB27" s="269">
        <v>35</v>
      </c>
      <c r="AC27" s="262"/>
      <c r="AD27" s="263"/>
      <c r="AE27" s="271"/>
      <c r="AF27" s="236" t="s">
        <v>329</v>
      </c>
      <c r="AG27" s="236"/>
      <c r="AH27" s="237"/>
      <c r="AI27" s="237"/>
      <c r="AJ27" s="261"/>
      <c r="AK27" s="269">
        <v>35</v>
      </c>
      <c r="AL27" s="262"/>
      <c r="AM27" s="263"/>
      <c r="AN27" s="271"/>
      <c r="AO27" s="236" t="s">
        <v>329</v>
      </c>
      <c r="AP27" s="236"/>
      <c r="AQ27" s="237"/>
      <c r="AR27" s="237"/>
      <c r="AS27" s="261"/>
      <c r="AT27" s="269">
        <v>35</v>
      </c>
      <c r="AU27" s="262"/>
      <c r="AV27" s="263"/>
      <c r="AW27" s="231"/>
      <c r="AX27" s="229">
        <v>35</v>
      </c>
      <c r="AY27" s="230"/>
      <c r="AZ27" s="244"/>
    </row>
    <row r="28" spans="2:52" ht="45">
      <c r="B28" s="575"/>
      <c r="C28" s="584"/>
      <c r="D28" s="581"/>
      <c r="E28" s="566"/>
      <c r="F28" s="572"/>
      <c r="G28" s="566"/>
      <c r="H28" s="566"/>
      <c r="I28" s="566"/>
      <c r="J28" s="569"/>
      <c r="K28" s="569"/>
      <c r="L28" s="608"/>
      <c r="M28" s="254"/>
      <c r="N28" s="236" t="s">
        <v>330</v>
      </c>
      <c r="O28" s="236"/>
      <c r="P28" s="237"/>
      <c r="Q28" s="237"/>
      <c r="R28" s="273"/>
      <c r="S28" s="269">
        <v>10</v>
      </c>
      <c r="T28" s="262"/>
      <c r="U28" s="263"/>
      <c r="V28" s="254"/>
      <c r="W28" s="236" t="s">
        <v>330</v>
      </c>
      <c r="X28" s="236"/>
      <c r="Y28" s="237"/>
      <c r="Z28" s="237"/>
      <c r="AA28" s="273"/>
      <c r="AB28" s="269">
        <v>10</v>
      </c>
      <c r="AC28" s="262"/>
      <c r="AD28" s="263"/>
      <c r="AE28" s="254"/>
      <c r="AF28" s="236" t="s">
        <v>330</v>
      </c>
      <c r="AG28" s="236"/>
      <c r="AH28" s="237"/>
      <c r="AI28" s="237"/>
      <c r="AJ28" s="273"/>
      <c r="AK28" s="269">
        <v>10</v>
      </c>
      <c r="AL28" s="262"/>
      <c r="AM28" s="263"/>
      <c r="AN28" s="254"/>
      <c r="AO28" s="236" t="s">
        <v>330</v>
      </c>
      <c r="AP28" s="236"/>
      <c r="AQ28" s="237"/>
      <c r="AR28" s="237"/>
      <c r="AS28" s="273"/>
      <c r="AT28" s="269">
        <v>10</v>
      </c>
      <c r="AU28" s="262"/>
      <c r="AV28" s="263"/>
      <c r="AW28" s="231"/>
      <c r="AX28" s="229">
        <v>10</v>
      </c>
      <c r="AY28" s="230"/>
      <c r="AZ28" s="244"/>
    </row>
    <row r="29" spans="2:52" ht="60">
      <c r="B29" s="575"/>
      <c r="C29" s="584"/>
      <c r="D29" s="581"/>
      <c r="E29" s="566"/>
      <c r="F29" s="572"/>
      <c r="G29" s="566"/>
      <c r="H29" s="566"/>
      <c r="I29" s="566"/>
      <c r="J29" s="569"/>
      <c r="K29" s="569"/>
      <c r="L29" s="608"/>
      <c r="M29" s="254"/>
      <c r="N29" s="236" t="s">
        <v>331</v>
      </c>
      <c r="O29" s="236"/>
      <c r="P29" s="237"/>
      <c r="Q29" s="237"/>
      <c r="R29" s="274"/>
      <c r="S29" s="269">
        <v>10</v>
      </c>
      <c r="T29" s="262"/>
      <c r="U29" s="263"/>
      <c r="V29" s="254"/>
      <c r="W29" s="236" t="s">
        <v>331</v>
      </c>
      <c r="X29" s="236"/>
      <c r="Y29" s="237"/>
      <c r="Z29" s="237"/>
      <c r="AA29" s="274"/>
      <c r="AB29" s="269">
        <v>10</v>
      </c>
      <c r="AC29" s="262"/>
      <c r="AD29" s="263"/>
      <c r="AE29" s="254"/>
      <c r="AF29" s="236" t="s">
        <v>331</v>
      </c>
      <c r="AG29" s="236"/>
      <c r="AH29" s="237"/>
      <c r="AI29" s="237"/>
      <c r="AJ29" s="274"/>
      <c r="AK29" s="269">
        <v>10</v>
      </c>
      <c r="AL29" s="262"/>
      <c r="AM29" s="263"/>
      <c r="AN29" s="254"/>
      <c r="AO29" s="236" t="s">
        <v>331</v>
      </c>
      <c r="AP29" s="236"/>
      <c r="AQ29" s="237"/>
      <c r="AR29" s="237"/>
      <c r="AS29" s="274"/>
      <c r="AT29" s="269">
        <v>10</v>
      </c>
      <c r="AU29" s="262"/>
      <c r="AV29" s="263"/>
      <c r="AW29" s="231"/>
      <c r="AX29" s="229">
        <v>10</v>
      </c>
      <c r="AY29" s="230"/>
      <c r="AZ29" s="244"/>
    </row>
    <row r="30" spans="2:52" ht="45">
      <c r="B30" s="575"/>
      <c r="C30" s="584"/>
      <c r="D30" s="581"/>
      <c r="E30" s="566"/>
      <c r="F30" s="572"/>
      <c r="G30" s="566"/>
      <c r="H30" s="566"/>
      <c r="I30" s="566"/>
      <c r="J30" s="569"/>
      <c r="K30" s="569"/>
      <c r="L30" s="608"/>
      <c r="M30" s="254"/>
      <c r="N30" s="236" t="s">
        <v>332</v>
      </c>
      <c r="O30" s="236"/>
      <c r="P30" s="237"/>
      <c r="Q30" s="237"/>
      <c r="R30" s="274"/>
      <c r="S30" s="269">
        <v>15</v>
      </c>
      <c r="T30" s="262"/>
      <c r="U30" s="263"/>
      <c r="V30" s="254"/>
      <c r="W30" s="236" t="s">
        <v>332</v>
      </c>
      <c r="X30" s="236"/>
      <c r="Y30" s="237"/>
      <c r="Z30" s="237"/>
      <c r="AA30" s="274"/>
      <c r="AB30" s="269">
        <v>15</v>
      </c>
      <c r="AC30" s="262"/>
      <c r="AD30" s="263"/>
      <c r="AE30" s="254"/>
      <c r="AF30" s="236" t="s">
        <v>332</v>
      </c>
      <c r="AG30" s="236"/>
      <c r="AH30" s="237"/>
      <c r="AI30" s="237"/>
      <c r="AJ30" s="274"/>
      <c r="AK30" s="269">
        <v>15</v>
      </c>
      <c r="AL30" s="262"/>
      <c r="AM30" s="263"/>
      <c r="AN30" s="254"/>
      <c r="AO30" s="236" t="s">
        <v>332</v>
      </c>
      <c r="AP30" s="236"/>
      <c r="AQ30" s="237"/>
      <c r="AR30" s="237"/>
      <c r="AS30" s="274"/>
      <c r="AT30" s="269">
        <v>15</v>
      </c>
      <c r="AU30" s="262"/>
      <c r="AV30" s="263"/>
      <c r="AW30" s="231"/>
      <c r="AX30" s="229">
        <v>15</v>
      </c>
      <c r="AY30" s="230"/>
      <c r="AZ30" s="244"/>
    </row>
    <row r="31" spans="2:52" ht="75.95" thickBot="1">
      <c r="B31" s="576"/>
      <c r="C31" s="585"/>
      <c r="D31" s="582"/>
      <c r="E31" s="567"/>
      <c r="F31" s="573"/>
      <c r="G31" s="567"/>
      <c r="H31" s="567"/>
      <c r="I31" s="567"/>
      <c r="J31" s="570"/>
      <c r="K31" s="570"/>
      <c r="L31" s="609"/>
      <c r="M31" s="255"/>
      <c r="N31" s="245" t="s">
        <v>333</v>
      </c>
      <c r="O31" s="245"/>
      <c r="P31" s="246"/>
      <c r="Q31" s="246"/>
      <c r="R31" s="264"/>
      <c r="S31" s="270">
        <v>10</v>
      </c>
      <c r="T31" s="265"/>
      <c r="U31" s="266"/>
      <c r="V31" s="255"/>
      <c r="W31" s="245" t="s">
        <v>333</v>
      </c>
      <c r="X31" s="245"/>
      <c r="Y31" s="246"/>
      <c r="Z31" s="246"/>
      <c r="AA31" s="264"/>
      <c r="AB31" s="270">
        <v>10</v>
      </c>
      <c r="AC31" s="265"/>
      <c r="AD31" s="266"/>
      <c r="AE31" s="255"/>
      <c r="AF31" s="245" t="s">
        <v>333</v>
      </c>
      <c r="AG31" s="245"/>
      <c r="AH31" s="246"/>
      <c r="AI31" s="246"/>
      <c r="AJ31" s="264"/>
      <c r="AK31" s="270">
        <v>10</v>
      </c>
      <c r="AL31" s="265"/>
      <c r="AM31" s="266"/>
      <c r="AN31" s="255"/>
      <c r="AO31" s="245" t="s">
        <v>333</v>
      </c>
      <c r="AP31" s="245"/>
      <c r="AQ31" s="246"/>
      <c r="AR31" s="246"/>
      <c r="AS31" s="264"/>
      <c r="AT31" s="270">
        <v>10</v>
      </c>
      <c r="AU31" s="265"/>
      <c r="AV31" s="266"/>
      <c r="AW31" s="247"/>
      <c r="AX31" s="248">
        <v>10</v>
      </c>
      <c r="AY31" s="249"/>
      <c r="AZ31" s="250"/>
    </row>
    <row r="32" spans="2:52" ht="15.95" thickBot="1">
      <c r="C32" s="275"/>
      <c r="D32" s="348"/>
      <c r="E32" s="277"/>
      <c r="F32" s="276"/>
      <c r="G32" s="277"/>
      <c r="H32" s="277"/>
      <c r="I32" s="277"/>
      <c r="J32" s="278"/>
      <c r="K32" s="278"/>
      <c r="L32" s="277"/>
      <c r="M32" s="349"/>
      <c r="N32" s="349"/>
      <c r="O32" s="349"/>
      <c r="P32" s="350"/>
      <c r="Q32" s="378">
        <f>SUM(Q26:Q31)</f>
        <v>0</v>
      </c>
      <c r="R32" s="350"/>
      <c r="S32" s="378">
        <f>SUM(S26:S31)</f>
        <v>100</v>
      </c>
      <c r="T32" s="378">
        <f>SUM(T26:T31)</f>
        <v>0</v>
      </c>
      <c r="U32" s="377"/>
      <c r="V32" s="350"/>
      <c r="W32" s="349"/>
      <c r="X32" s="349"/>
      <c r="Y32" s="350"/>
      <c r="Z32" s="378">
        <f>SUM(Z26:Z31)</f>
        <v>0</v>
      </c>
      <c r="AA32" s="350"/>
      <c r="AB32" s="378">
        <f>SUM(AB26:AB31)</f>
        <v>100</v>
      </c>
      <c r="AC32" s="378">
        <f>SUM(AC26:AC31)</f>
        <v>0</v>
      </c>
      <c r="AD32" s="377"/>
      <c r="AE32" s="349"/>
      <c r="AF32" s="349"/>
      <c r="AG32" s="349"/>
      <c r="AH32" s="350"/>
      <c r="AI32" s="378">
        <f>SUM(AI26:AI31)</f>
        <v>0</v>
      </c>
      <c r="AJ32" s="350"/>
      <c r="AK32" s="378">
        <f>SUM(AK26:AK31)</f>
        <v>100</v>
      </c>
      <c r="AL32" s="378">
        <f>SUM(AL26:AL31)</f>
        <v>0</v>
      </c>
      <c r="AM32" s="377"/>
      <c r="AN32" s="349"/>
      <c r="AO32" s="349"/>
      <c r="AP32" s="349"/>
      <c r="AQ32" s="350"/>
      <c r="AR32" s="378">
        <f>SUM(AR26:AR31)</f>
        <v>0</v>
      </c>
      <c r="AS32" s="350"/>
      <c r="AT32" s="378">
        <f>SUM(AT26:AT31)</f>
        <v>100</v>
      </c>
      <c r="AU32" s="378">
        <f>SUM(AU26:AU31)</f>
        <v>0</v>
      </c>
      <c r="AV32" s="377"/>
      <c r="AW32" s="377"/>
      <c r="AX32" s="378">
        <f>SUM(AX26:AX31)</f>
        <v>100</v>
      </c>
      <c r="AY32" s="378">
        <f>SUM(AY26:AY31)</f>
        <v>0</v>
      </c>
      <c r="AZ32" s="351"/>
    </row>
    <row r="33" spans="2:52" ht="29.25" customHeight="1" thickBot="1">
      <c r="B33" s="550" t="s">
        <v>299</v>
      </c>
      <c r="C33" s="550" t="s">
        <v>300</v>
      </c>
      <c r="D33" s="550" t="s">
        <v>301</v>
      </c>
      <c r="E33" s="550" t="s">
        <v>302</v>
      </c>
      <c r="F33" s="550" t="s">
        <v>303</v>
      </c>
      <c r="G33" s="550" t="s">
        <v>304</v>
      </c>
      <c r="H33" s="550" t="s">
        <v>305</v>
      </c>
      <c r="I33" s="550" t="s">
        <v>306</v>
      </c>
      <c r="J33" s="550" t="s">
        <v>28</v>
      </c>
      <c r="K33" s="550" t="s">
        <v>307</v>
      </c>
      <c r="L33" s="550" t="s">
        <v>308</v>
      </c>
      <c r="M33" s="601" t="s">
        <v>2</v>
      </c>
      <c r="N33" s="602"/>
      <c r="O33" s="602"/>
      <c r="P33" s="602"/>
      <c r="Q33" s="602"/>
      <c r="R33" s="602"/>
      <c r="S33" s="602"/>
      <c r="T33" s="602"/>
      <c r="U33" s="602"/>
      <c r="V33" s="592" t="s">
        <v>3</v>
      </c>
      <c r="W33" s="593"/>
      <c r="X33" s="593"/>
      <c r="Y33" s="593"/>
      <c r="Z33" s="593"/>
      <c r="AA33" s="593"/>
      <c r="AB33" s="593"/>
      <c r="AC33" s="593"/>
      <c r="AD33" s="593"/>
      <c r="AE33" s="592" t="s">
        <v>4</v>
      </c>
      <c r="AF33" s="593"/>
      <c r="AG33" s="593"/>
      <c r="AH33" s="593"/>
      <c r="AI33" s="593"/>
      <c r="AJ33" s="593"/>
      <c r="AK33" s="593"/>
      <c r="AL33" s="593"/>
      <c r="AM33" s="593"/>
      <c r="AN33" s="592" t="s">
        <v>5</v>
      </c>
      <c r="AO33" s="593"/>
      <c r="AP33" s="593"/>
      <c r="AQ33" s="593"/>
      <c r="AR33" s="593"/>
      <c r="AS33" s="593"/>
      <c r="AT33" s="593"/>
      <c r="AU33" s="593"/>
      <c r="AV33" s="593"/>
      <c r="AW33" s="593"/>
      <c r="AX33" s="593"/>
      <c r="AY33" s="593"/>
      <c r="AZ33" s="594"/>
    </row>
    <row r="34" spans="2:52" ht="17.25" customHeight="1" thickBot="1">
      <c r="B34" s="551"/>
      <c r="C34" s="551"/>
      <c r="D34" s="551"/>
      <c r="E34" s="551"/>
      <c r="F34" s="551"/>
      <c r="G34" s="551"/>
      <c r="H34" s="551"/>
      <c r="I34" s="551"/>
      <c r="J34" s="551"/>
      <c r="K34" s="551"/>
      <c r="L34" s="551"/>
      <c r="M34" s="595" t="s">
        <v>296</v>
      </c>
      <c r="N34" s="596"/>
      <c r="O34" s="596"/>
      <c r="P34" s="596"/>
      <c r="Q34" s="597"/>
      <c r="R34" s="598" t="s">
        <v>297</v>
      </c>
      <c r="S34" s="599"/>
      <c r="T34" s="599"/>
      <c r="U34" s="600"/>
      <c r="V34" s="595" t="s">
        <v>296</v>
      </c>
      <c r="W34" s="596"/>
      <c r="X34" s="596"/>
      <c r="Y34" s="596"/>
      <c r="Z34" s="597"/>
      <c r="AA34" s="598" t="s">
        <v>297</v>
      </c>
      <c r="AB34" s="599"/>
      <c r="AC34" s="599"/>
      <c r="AD34" s="600"/>
      <c r="AE34" s="595" t="s">
        <v>296</v>
      </c>
      <c r="AF34" s="596"/>
      <c r="AG34" s="596"/>
      <c r="AH34" s="596"/>
      <c r="AI34" s="597"/>
      <c r="AJ34" s="598" t="s">
        <v>297</v>
      </c>
      <c r="AK34" s="599"/>
      <c r="AL34" s="599"/>
      <c r="AM34" s="600"/>
      <c r="AN34" s="595" t="s">
        <v>296</v>
      </c>
      <c r="AO34" s="596"/>
      <c r="AP34" s="596"/>
      <c r="AQ34" s="596"/>
      <c r="AR34" s="597"/>
      <c r="AS34" s="598" t="s">
        <v>297</v>
      </c>
      <c r="AT34" s="599"/>
      <c r="AU34" s="599"/>
      <c r="AV34" s="600"/>
      <c r="AW34" s="603" t="s">
        <v>298</v>
      </c>
      <c r="AX34" s="604"/>
      <c r="AY34" s="604"/>
      <c r="AZ34" s="605"/>
    </row>
    <row r="35" spans="2:52" ht="244.5" customHeight="1" thickBot="1">
      <c r="B35" s="577">
        <v>2</v>
      </c>
      <c r="C35" s="586" t="s">
        <v>334</v>
      </c>
      <c r="D35" s="562" t="s">
        <v>335</v>
      </c>
      <c r="E35" s="562" t="s">
        <v>336</v>
      </c>
      <c r="F35" s="589" t="s">
        <v>323</v>
      </c>
      <c r="G35" s="562" t="s">
        <v>337</v>
      </c>
      <c r="H35" s="562" t="s">
        <v>338</v>
      </c>
      <c r="I35" s="553" t="s">
        <v>326</v>
      </c>
      <c r="J35" s="556">
        <v>45672</v>
      </c>
      <c r="K35" s="559">
        <v>45839</v>
      </c>
      <c r="L35" s="562" t="s">
        <v>339</v>
      </c>
      <c r="M35" s="281" t="s">
        <v>309</v>
      </c>
      <c r="N35" s="252" t="s">
        <v>310</v>
      </c>
      <c r="O35" s="258" t="s">
        <v>311</v>
      </c>
      <c r="P35" s="258" t="s">
        <v>312</v>
      </c>
      <c r="Q35" s="257" t="s">
        <v>313</v>
      </c>
      <c r="R35" s="235" t="s">
        <v>314</v>
      </c>
      <c r="S35" s="234" t="s">
        <v>315</v>
      </c>
      <c r="T35" s="234" t="s">
        <v>319</v>
      </c>
      <c r="U35" s="256" t="s">
        <v>317</v>
      </c>
      <c r="V35" s="285" t="s">
        <v>309</v>
      </c>
      <c r="W35" s="258" t="s">
        <v>310</v>
      </c>
      <c r="X35" s="257" t="s">
        <v>311</v>
      </c>
      <c r="Y35" s="258" t="s">
        <v>312</v>
      </c>
      <c r="Z35" s="257" t="s">
        <v>313</v>
      </c>
      <c r="AA35" s="235" t="s">
        <v>314</v>
      </c>
      <c r="AB35" s="234" t="s">
        <v>315</v>
      </c>
      <c r="AC35" s="234" t="s">
        <v>319</v>
      </c>
      <c r="AD35" s="232" t="s">
        <v>317</v>
      </c>
      <c r="AE35" s="251" t="s">
        <v>309</v>
      </c>
      <c r="AF35" s="252" t="s">
        <v>310</v>
      </c>
      <c r="AG35" s="258" t="s">
        <v>311</v>
      </c>
      <c r="AH35" s="258" t="s">
        <v>312</v>
      </c>
      <c r="AI35" s="257" t="s">
        <v>313</v>
      </c>
      <c r="AJ35" s="235" t="s">
        <v>314</v>
      </c>
      <c r="AK35" s="234" t="s">
        <v>315</v>
      </c>
      <c r="AL35" s="234" t="s">
        <v>319</v>
      </c>
      <c r="AM35" s="232" t="s">
        <v>317</v>
      </c>
      <c r="AN35" s="380" t="s">
        <v>309</v>
      </c>
      <c r="AO35" s="381" t="s">
        <v>310</v>
      </c>
      <c r="AP35" s="258" t="s">
        <v>311</v>
      </c>
      <c r="AQ35" s="258" t="s">
        <v>312</v>
      </c>
      <c r="AR35" s="382" t="s">
        <v>313</v>
      </c>
      <c r="AS35" s="234" t="s">
        <v>314</v>
      </c>
      <c r="AT35" s="234" t="s">
        <v>315</v>
      </c>
      <c r="AU35" s="234" t="s">
        <v>319</v>
      </c>
      <c r="AV35" s="232" t="s">
        <v>317</v>
      </c>
      <c r="AW35" s="233" t="s">
        <v>318</v>
      </c>
      <c r="AX35" s="233" t="s">
        <v>315</v>
      </c>
      <c r="AY35" s="233" t="s">
        <v>319</v>
      </c>
      <c r="AZ35" s="267" t="s">
        <v>317</v>
      </c>
    </row>
    <row r="36" spans="2:52" ht="60">
      <c r="B36" s="578"/>
      <c r="C36" s="587"/>
      <c r="D36" s="563"/>
      <c r="E36" s="563"/>
      <c r="F36" s="590"/>
      <c r="G36" s="563"/>
      <c r="H36" s="563"/>
      <c r="I36" s="554"/>
      <c r="J36" s="557"/>
      <c r="K36" s="560"/>
      <c r="L36" s="563"/>
      <c r="M36" s="282"/>
      <c r="N36" s="238" t="s">
        <v>328</v>
      </c>
      <c r="O36" s="238"/>
      <c r="P36" s="239"/>
      <c r="Q36" s="239"/>
      <c r="R36" s="272"/>
      <c r="S36" s="268">
        <v>20</v>
      </c>
      <c r="T36" s="259"/>
      <c r="U36" s="260"/>
      <c r="V36" s="253"/>
      <c r="W36" s="238" t="s">
        <v>328</v>
      </c>
      <c r="X36" s="238"/>
      <c r="Y36" s="239"/>
      <c r="Z36" s="239"/>
      <c r="AA36" s="272"/>
      <c r="AB36" s="268">
        <v>20</v>
      </c>
      <c r="AC36" s="259"/>
      <c r="AD36" s="260"/>
      <c r="AE36" s="253"/>
      <c r="AF36" s="238" t="s">
        <v>328</v>
      </c>
      <c r="AG36" s="238"/>
      <c r="AH36" s="239"/>
      <c r="AI36" s="239"/>
      <c r="AJ36" s="272"/>
      <c r="AK36" s="268">
        <v>20</v>
      </c>
      <c r="AL36" s="259"/>
      <c r="AM36" s="260"/>
      <c r="AN36" s="253"/>
      <c r="AO36" s="238" t="s">
        <v>328</v>
      </c>
      <c r="AP36" s="238"/>
      <c r="AQ36" s="239"/>
      <c r="AR36" s="239"/>
      <c r="AS36" s="272"/>
      <c r="AT36" s="268">
        <v>20</v>
      </c>
      <c r="AU36" s="259"/>
      <c r="AV36" s="260"/>
      <c r="AW36" s="240"/>
      <c r="AX36" s="241">
        <v>20</v>
      </c>
      <c r="AY36" s="242"/>
      <c r="AZ36" s="243"/>
    </row>
    <row r="37" spans="2:52" ht="30">
      <c r="B37" s="578"/>
      <c r="C37" s="587"/>
      <c r="D37" s="563"/>
      <c r="E37" s="563"/>
      <c r="F37" s="590"/>
      <c r="G37" s="563"/>
      <c r="H37" s="563"/>
      <c r="I37" s="554"/>
      <c r="J37" s="557"/>
      <c r="K37" s="560"/>
      <c r="L37" s="563"/>
      <c r="M37" s="283"/>
      <c r="N37" s="236" t="s">
        <v>329</v>
      </c>
      <c r="O37" s="236"/>
      <c r="P37" s="237"/>
      <c r="Q37" s="237"/>
      <c r="R37" s="261"/>
      <c r="S37" s="269">
        <v>35</v>
      </c>
      <c r="T37" s="262"/>
      <c r="U37" s="263"/>
      <c r="V37" s="271"/>
      <c r="W37" s="236" t="s">
        <v>329</v>
      </c>
      <c r="X37" s="236"/>
      <c r="Y37" s="237"/>
      <c r="Z37" s="237"/>
      <c r="AA37" s="261"/>
      <c r="AB37" s="269">
        <v>35</v>
      </c>
      <c r="AC37" s="262"/>
      <c r="AD37" s="263"/>
      <c r="AE37" s="271"/>
      <c r="AF37" s="236" t="s">
        <v>329</v>
      </c>
      <c r="AG37" s="236"/>
      <c r="AH37" s="237"/>
      <c r="AI37" s="237"/>
      <c r="AJ37" s="261"/>
      <c r="AK37" s="269">
        <v>35</v>
      </c>
      <c r="AL37" s="262"/>
      <c r="AM37" s="263"/>
      <c r="AN37" s="271"/>
      <c r="AO37" s="236" t="s">
        <v>329</v>
      </c>
      <c r="AP37" s="236"/>
      <c r="AQ37" s="237"/>
      <c r="AR37" s="237"/>
      <c r="AS37" s="261"/>
      <c r="AT37" s="269">
        <v>35</v>
      </c>
      <c r="AU37" s="262"/>
      <c r="AV37" s="263"/>
      <c r="AW37" s="231"/>
      <c r="AX37" s="229">
        <v>35</v>
      </c>
      <c r="AY37" s="230"/>
      <c r="AZ37" s="244"/>
    </row>
    <row r="38" spans="2:52" ht="45">
      <c r="B38" s="578"/>
      <c r="C38" s="587"/>
      <c r="D38" s="563"/>
      <c r="E38" s="563"/>
      <c r="F38" s="590"/>
      <c r="G38" s="563"/>
      <c r="H38" s="563"/>
      <c r="I38" s="554"/>
      <c r="J38" s="557"/>
      <c r="K38" s="560"/>
      <c r="L38" s="563"/>
      <c r="M38" s="284"/>
      <c r="N38" s="236" t="s">
        <v>330</v>
      </c>
      <c r="O38" s="236"/>
      <c r="P38" s="237"/>
      <c r="Q38" s="237"/>
      <c r="R38" s="273"/>
      <c r="S38" s="269">
        <v>10</v>
      </c>
      <c r="T38" s="262"/>
      <c r="U38" s="263"/>
      <c r="V38" s="254"/>
      <c r="W38" s="236" t="s">
        <v>330</v>
      </c>
      <c r="X38" s="236"/>
      <c r="Y38" s="237"/>
      <c r="Z38" s="237"/>
      <c r="AA38" s="273"/>
      <c r="AB38" s="269">
        <v>10</v>
      </c>
      <c r="AC38" s="262"/>
      <c r="AD38" s="263"/>
      <c r="AE38" s="254"/>
      <c r="AF38" s="236" t="s">
        <v>330</v>
      </c>
      <c r="AG38" s="236"/>
      <c r="AH38" s="237"/>
      <c r="AI38" s="237"/>
      <c r="AJ38" s="273"/>
      <c r="AK38" s="269">
        <v>10</v>
      </c>
      <c r="AL38" s="262"/>
      <c r="AM38" s="263"/>
      <c r="AN38" s="254"/>
      <c r="AO38" s="236" t="s">
        <v>330</v>
      </c>
      <c r="AP38" s="236"/>
      <c r="AQ38" s="237"/>
      <c r="AR38" s="237"/>
      <c r="AS38" s="273"/>
      <c r="AT38" s="269">
        <v>10</v>
      </c>
      <c r="AU38" s="262"/>
      <c r="AV38" s="263"/>
      <c r="AW38" s="231"/>
      <c r="AX38" s="229">
        <v>10</v>
      </c>
      <c r="AY38" s="230"/>
      <c r="AZ38" s="244"/>
    </row>
    <row r="39" spans="2:52" ht="60">
      <c r="B39" s="578"/>
      <c r="C39" s="587"/>
      <c r="D39" s="563"/>
      <c r="E39" s="563"/>
      <c r="F39" s="590"/>
      <c r="G39" s="563"/>
      <c r="H39" s="563"/>
      <c r="I39" s="554"/>
      <c r="J39" s="557"/>
      <c r="K39" s="560"/>
      <c r="L39" s="563"/>
      <c r="M39" s="284"/>
      <c r="N39" s="236" t="s">
        <v>331</v>
      </c>
      <c r="O39" s="236"/>
      <c r="P39" s="237"/>
      <c r="Q39" s="237"/>
      <c r="R39" s="274"/>
      <c r="S39" s="269">
        <v>10</v>
      </c>
      <c r="T39" s="262"/>
      <c r="U39" s="263"/>
      <c r="V39" s="254"/>
      <c r="W39" s="236" t="s">
        <v>331</v>
      </c>
      <c r="X39" s="236"/>
      <c r="Y39" s="237"/>
      <c r="Z39" s="237"/>
      <c r="AA39" s="274"/>
      <c r="AB39" s="269">
        <v>10</v>
      </c>
      <c r="AC39" s="262"/>
      <c r="AD39" s="263"/>
      <c r="AE39" s="254"/>
      <c r="AF39" s="236" t="s">
        <v>331</v>
      </c>
      <c r="AG39" s="236"/>
      <c r="AH39" s="237"/>
      <c r="AI39" s="237"/>
      <c r="AJ39" s="274"/>
      <c r="AK39" s="269">
        <v>10</v>
      </c>
      <c r="AL39" s="262"/>
      <c r="AM39" s="263"/>
      <c r="AN39" s="254"/>
      <c r="AO39" s="236" t="s">
        <v>331</v>
      </c>
      <c r="AP39" s="236"/>
      <c r="AQ39" s="237"/>
      <c r="AR39" s="237"/>
      <c r="AS39" s="274"/>
      <c r="AT39" s="269">
        <v>10</v>
      </c>
      <c r="AU39" s="262"/>
      <c r="AV39" s="263"/>
      <c r="AW39" s="231"/>
      <c r="AX39" s="229">
        <v>10</v>
      </c>
      <c r="AY39" s="230"/>
      <c r="AZ39" s="244"/>
    </row>
    <row r="40" spans="2:52" ht="45">
      <c r="B40" s="578"/>
      <c r="C40" s="587"/>
      <c r="D40" s="563"/>
      <c r="E40" s="563"/>
      <c r="F40" s="590"/>
      <c r="G40" s="563"/>
      <c r="H40" s="563"/>
      <c r="I40" s="554"/>
      <c r="J40" s="557"/>
      <c r="K40" s="560"/>
      <c r="L40" s="563"/>
      <c r="M40" s="284"/>
      <c r="N40" s="236" t="s">
        <v>332</v>
      </c>
      <c r="O40" s="236"/>
      <c r="P40" s="237"/>
      <c r="Q40" s="237"/>
      <c r="R40" s="274"/>
      <c r="S40" s="269">
        <v>15</v>
      </c>
      <c r="T40" s="262"/>
      <c r="U40" s="263"/>
      <c r="V40" s="254"/>
      <c r="W40" s="236" t="s">
        <v>332</v>
      </c>
      <c r="X40" s="236"/>
      <c r="Y40" s="237"/>
      <c r="Z40" s="237"/>
      <c r="AA40" s="274"/>
      <c r="AB40" s="269">
        <v>15</v>
      </c>
      <c r="AC40" s="262"/>
      <c r="AD40" s="263"/>
      <c r="AE40" s="254"/>
      <c r="AF40" s="236" t="s">
        <v>332</v>
      </c>
      <c r="AG40" s="236"/>
      <c r="AH40" s="237"/>
      <c r="AI40" s="237"/>
      <c r="AJ40" s="274"/>
      <c r="AK40" s="269">
        <v>15</v>
      </c>
      <c r="AL40" s="262"/>
      <c r="AM40" s="263"/>
      <c r="AN40" s="254"/>
      <c r="AO40" s="236" t="s">
        <v>332</v>
      </c>
      <c r="AP40" s="236"/>
      <c r="AQ40" s="237"/>
      <c r="AR40" s="237"/>
      <c r="AS40" s="274"/>
      <c r="AT40" s="269">
        <v>15</v>
      </c>
      <c r="AU40" s="262"/>
      <c r="AV40" s="263"/>
      <c r="AW40" s="231"/>
      <c r="AX40" s="229">
        <v>15</v>
      </c>
      <c r="AY40" s="230"/>
      <c r="AZ40" s="244"/>
    </row>
    <row r="41" spans="2:52" ht="75.95" thickBot="1">
      <c r="B41" s="579"/>
      <c r="C41" s="588"/>
      <c r="D41" s="564"/>
      <c r="E41" s="564"/>
      <c r="F41" s="591"/>
      <c r="G41" s="564"/>
      <c r="H41" s="564"/>
      <c r="I41" s="555"/>
      <c r="J41" s="558"/>
      <c r="K41" s="561"/>
      <c r="L41" s="564"/>
      <c r="M41" s="284"/>
      <c r="N41" s="245" t="s">
        <v>333</v>
      </c>
      <c r="O41" s="245"/>
      <c r="P41" s="246"/>
      <c r="Q41" s="246"/>
      <c r="R41" s="264"/>
      <c r="S41" s="270">
        <v>10</v>
      </c>
      <c r="T41" s="265"/>
      <c r="U41" s="266"/>
      <c r="V41" s="254"/>
      <c r="W41" s="245" t="s">
        <v>333</v>
      </c>
      <c r="X41" s="245"/>
      <c r="Y41" s="246"/>
      <c r="Z41" s="246"/>
      <c r="AA41" s="264"/>
      <c r="AB41" s="270">
        <v>10</v>
      </c>
      <c r="AC41" s="265"/>
      <c r="AD41" s="266"/>
      <c r="AE41" s="254"/>
      <c r="AF41" s="245" t="s">
        <v>333</v>
      </c>
      <c r="AG41" s="245"/>
      <c r="AH41" s="246"/>
      <c r="AI41" s="246"/>
      <c r="AJ41" s="264"/>
      <c r="AK41" s="270">
        <v>10</v>
      </c>
      <c r="AL41" s="265"/>
      <c r="AM41" s="266"/>
      <c r="AN41" s="255"/>
      <c r="AO41" s="245" t="s">
        <v>333</v>
      </c>
      <c r="AP41" s="245"/>
      <c r="AQ41" s="246"/>
      <c r="AR41" s="246"/>
      <c r="AS41" s="264"/>
      <c r="AT41" s="270">
        <v>10</v>
      </c>
      <c r="AU41" s="265"/>
      <c r="AV41" s="266"/>
      <c r="AW41" s="247"/>
      <c r="AX41" s="248">
        <v>10</v>
      </c>
      <c r="AY41" s="249"/>
      <c r="AZ41" s="250"/>
    </row>
    <row r="42" spans="2:52" ht="15.95" thickBot="1">
      <c r="Q42" s="378">
        <f>SUM(Q36:Q41)</f>
        <v>0</v>
      </c>
      <c r="R42" s="379"/>
      <c r="S42" s="378">
        <f>SUM(S36:S41)</f>
        <v>100</v>
      </c>
      <c r="T42" s="378">
        <f>SUM(T36:T41)</f>
        <v>0</v>
      </c>
      <c r="Z42" s="378">
        <f>SUM(Z36:Z41)</f>
        <v>0</v>
      </c>
      <c r="AA42" s="379"/>
      <c r="AB42" s="378">
        <f>SUM(AB36:AB41)</f>
        <v>100</v>
      </c>
      <c r="AC42" s="378">
        <f>SUM(AC36:AC41)</f>
        <v>0</v>
      </c>
      <c r="AI42" s="378">
        <f>SUM(AI36:AI41)</f>
        <v>0</v>
      </c>
      <c r="AJ42" s="379"/>
      <c r="AK42" s="378">
        <f>SUM(AK36:AK41)</f>
        <v>100</v>
      </c>
      <c r="AL42" s="378">
        <f>SUM(AL36:AL41)</f>
        <v>0</v>
      </c>
      <c r="AR42" s="383">
        <f>SUM(AR36:AR41)</f>
        <v>0</v>
      </c>
      <c r="AS42" s="379"/>
      <c r="AT42" s="383">
        <f>SUM(AT36:AT41)</f>
        <v>100</v>
      </c>
      <c r="AU42" s="383">
        <f>SUM(AU36:AU41)</f>
        <v>0</v>
      </c>
      <c r="AX42" s="383">
        <f>SUM(AX36:AX41)</f>
        <v>100</v>
      </c>
      <c r="AY42" s="383">
        <f>SUM(AY36:AY41)</f>
        <v>0</v>
      </c>
    </row>
  </sheetData>
  <sheetProtection algorithmName="SHA-512" hashValue="zqxKGG8oSqPdYiaDKMtLdQlpdbKKeZMmAk996m2YRK9F9pKCbdPA0HJhZfLq6hiAoFXQ/hu/wujFV4rEuICvqw==" saltValue="Vj4iVPRj71dSViVM9GHbug==" spinCount="100000" sheet="1" objects="1" scenarios="1"/>
  <mergeCells count="68">
    <mergeCell ref="C18:D19"/>
    <mergeCell ref="E18:J19"/>
    <mergeCell ref="C9:D9"/>
    <mergeCell ref="E9:J9"/>
    <mergeCell ref="C11:D12"/>
    <mergeCell ref="E11:J12"/>
    <mergeCell ref="C14:D16"/>
    <mergeCell ref="E14:J16"/>
    <mergeCell ref="AN23:AZ23"/>
    <mergeCell ref="AN24:AR24"/>
    <mergeCell ref="AS24:AV24"/>
    <mergeCell ref="AW24:AZ24"/>
    <mergeCell ref="L26:L31"/>
    <mergeCell ref="V24:Z24"/>
    <mergeCell ref="AA24:AD24"/>
    <mergeCell ref="AE23:AM23"/>
    <mergeCell ref="AE24:AI24"/>
    <mergeCell ref="AJ24:AM24"/>
    <mergeCell ref="M23:U23"/>
    <mergeCell ref="V23:AD23"/>
    <mergeCell ref="M24:Q24"/>
    <mergeCell ref="R24:U24"/>
    <mergeCell ref="E35:E41"/>
    <mergeCell ref="F35:F41"/>
    <mergeCell ref="G35:G41"/>
    <mergeCell ref="AN33:AZ33"/>
    <mergeCell ref="M34:Q34"/>
    <mergeCell ref="R34:U34"/>
    <mergeCell ref="V34:Z34"/>
    <mergeCell ref="AA34:AD34"/>
    <mergeCell ref="AE34:AI34"/>
    <mergeCell ref="AJ34:AM34"/>
    <mergeCell ref="M33:U33"/>
    <mergeCell ref="V33:AD33"/>
    <mergeCell ref="AE33:AM33"/>
    <mergeCell ref="AN34:AR34"/>
    <mergeCell ref="AS34:AV34"/>
    <mergeCell ref="AW34:AZ34"/>
    <mergeCell ref="H35:H41"/>
    <mergeCell ref="F33:F34"/>
    <mergeCell ref="G33:G34"/>
    <mergeCell ref="H33:H34"/>
    <mergeCell ref="I33:I34"/>
    <mergeCell ref="B26:B31"/>
    <mergeCell ref="B35:B41"/>
    <mergeCell ref="B33:B34"/>
    <mergeCell ref="C33:C34"/>
    <mergeCell ref="D33:D34"/>
    <mergeCell ref="D26:D31"/>
    <mergeCell ref="C26:C31"/>
    <mergeCell ref="C35:C41"/>
    <mergeCell ref="D35:D41"/>
    <mergeCell ref="J33:J34"/>
    <mergeCell ref="K33:K34"/>
    <mergeCell ref="L33:L34"/>
    <mergeCell ref="C3:C6"/>
    <mergeCell ref="I35:I41"/>
    <mergeCell ref="J35:J41"/>
    <mergeCell ref="K35:K41"/>
    <mergeCell ref="L35:L41"/>
    <mergeCell ref="E33:E34"/>
    <mergeCell ref="E26:E31"/>
    <mergeCell ref="J26:J31"/>
    <mergeCell ref="K26:K31"/>
    <mergeCell ref="I26:I31"/>
    <mergeCell ref="H26:H31"/>
    <mergeCell ref="G26:G31"/>
    <mergeCell ref="F26:F31"/>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ED384-5006-42AB-A4A2-52CA4BBC486B}">
          <x14:formula1>
            <xm:f>Hoja2!$B$5:$B$7</xm:f>
          </x14:formula1>
          <xm:sqref>R36:R41 AJ26:AJ31 V26:V31 AE26:AE31 R26:R31 AA26:AA31 AN26:AN31 M26:M31 M36:M41 V36:V41 AE36:AE41 AN36:AN41 AA36:AA41 AJ36:AJ41 AS36:AS41 AS26:AS31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3B508-4D39-4E0D-81A2-595D441CDD31}">
  <dimension ref="B5:B6"/>
  <sheetViews>
    <sheetView workbookViewId="0">
      <selection activeCell="B7" sqref="B7"/>
    </sheetView>
  </sheetViews>
  <sheetFormatPr defaultColWidth="11.42578125" defaultRowHeight="15"/>
  <sheetData>
    <row r="5" spans="2:2">
      <c r="B5" t="s">
        <v>340</v>
      </c>
    </row>
    <row r="6" spans="2:2">
      <c r="B6" t="s">
        <v>341</v>
      </c>
    </row>
  </sheetData>
  <dataValidations count="1">
    <dataValidation type="list" allowBlank="1" showInputMessage="1" showErrorMessage="1" sqref="B3:B4 D5" xr:uid="{52B5CDD5-1DFA-4B0A-8F50-1DD3A464CE70}">
      <formula1>$B$3:$B$5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8" ma:contentTypeDescription="Crear nuevo documento." ma:contentTypeScope="" ma:versionID="78372de8f39f9ffdc5f730120208558c">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be140dc0d77d06af577b475e02a7dc33"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Props1.xml><?xml version="1.0" encoding="utf-8"?>
<ds:datastoreItem xmlns:ds="http://schemas.openxmlformats.org/officeDocument/2006/customXml" ds:itemID="{3E5CDE07-D767-4756-9773-2E30FF4045E2}"/>
</file>

<file path=customXml/itemProps2.xml><?xml version="1.0" encoding="utf-8"?>
<ds:datastoreItem xmlns:ds="http://schemas.openxmlformats.org/officeDocument/2006/customXml" ds:itemID="{968748B8-A913-4B9A-AAFD-3FA30F0B3040}"/>
</file>

<file path=customXml/itemProps3.xml><?xml version="1.0" encoding="utf-8"?>
<ds:datastoreItem xmlns:ds="http://schemas.openxmlformats.org/officeDocument/2006/customXml" ds:itemID="{4B02EFE7-511A-4469-AE8C-306B1BC3DF89}"/>
</file>

<file path=docMetadata/LabelInfo.xml><?xml version="1.0" encoding="utf-8"?>
<clbl:labelList xmlns:clbl="http://schemas.microsoft.com/office/2020/mipLabelMetadata">
  <clbl:label id="{ae525757-89ba-4d30-a2f7-49796ef8c604}" enabled="0" method="" siteId="{ae525757-89ba-4d30-a2f7-49796ef8c604}"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Yeison Manuel Cotes Gil</dc:creator>
  <cp:keywords/>
  <dc:description/>
  <cp:lastModifiedBy>Angelica Maria Castillo Henao</cp:lastModifiedBy>
  <cp:revision/>
  <dcterms:created xsi:type="dcterms:W3CDTF">2024-02-28T14:53:07Z</dcterms:created>
  <dcterms:modified xsi:type="dcterms:W3CDTF">2025-12-29T13:24:54Z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